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C:\Users\jmanjarrez\Documents\CISC\Ongoin\Modelo Macro Tlacaelel\202003\"/>
    </mc:Choice>
  </mc:AlternateContent>
  <xr:revisionPtr revIDLastSave="0" documentId="8_{E332EA6B-5CC5-4F0C-8EFF-EFD3BB5D7999}" xr6:coauthVersionLast="45" xr6:coauthVersionMax="45" xr10:uidLastSave="{00000000-0000-0000-0000-000000000000}"/>
  <bookViews>
    <workbookView xWindow="-120" yWindow="-120" windowWidth="20730" windowHeight="11760" tabRatio="878" firstSheet="1" activeTab="1" xr2:uid="{146ADF9A-23A5-4254-976D-91C93A373F40}"/>
  </bookViews>
  <sheets>
    <sheet name="200303" sheetId="2" state="hidden" r:id="rId1"/>
    <sheet name="200317" sheetId="36" r:id="rId2"/>
    <sheet name="Sector Real" sheetId="20" state="hidden" r:id="rId3"/>
    <sheet name="Financieras" sheetId="30" state="hidden" r:id="rId4"/>
    <sheet name="SECT EXT" sheetId="33" state="hidden" r:id="rId5"/>
  </sheets>
  <definedNames>
    <definedName name="a">#REF!</definedName>
    <definedName name="Año_PIB">#REF!</definedName>
    <definedName name="Mes_PIB">#REF!</definedName>
    <definedName name="PIB">#REF!</definedName>
  </definedNames>
  <calcPr calcId="191029"/>
  <pivotCaches>
    <pivotCache cacheId="0" r:id="rId6"/>
    <pivotCache cacheId="1" r:id="rId7"/>
    <pivotCache cacheId="2"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9" i="33" l="1"/>
  <c r="P10" i="33"/>
  <c r="P11" i="33"/>
  <c r="P12" i="33"/>
  <c r="P13" i="33"/>
  <c r="P14" i="33"/>
  <c r="P15" i="33"/>
  <c r="P16" i="33"/>
  <c r="P17" i="33"/>
  <c r="P18" i="33"/>
  <c r="P19" i="33"/>
  <c r="P20" i="33"/>
  <c r="O20" i="33"/>
  <c r="O19" i="33"/>
  <c r="O18" i="33"/>
  <c r="O17" i="33"/>
  <c r="O16" i="33"/>
  <c r="O15" i="33"/>
  <c r="O14" i="33"/>
  <c r="O13" i="33"/>
  <c r="O12" i="33"/>
  <c r="O11" i="33"/>
  <c r="O10" i="33"/>
  <c r="O9" i="33"/>
  <c r="P8" i="33"/>
  <c r="O8" i="33"/>
  <c r="M21" i="33"/>
  <c r="N21" i="33" s="1"/>
  <c r="M20" i="33"/>
  <c r="N20" i="33" s="1"/>
  <c r="M19" i="33"/>
  <c r="N19" i="33" s="1"/>
  <c r="M18" i="33"/>
  <c r="N18" i="33" s="1"/>
  <c r="M17" i="33"/>
  <c r="N17" i="33" s="1"/>
  <c r="M16" i="33"/>
  <c r="N16" i="33" s="1"/>
  <c r="M15" i="33"/>
  <c r="N15" i="33" s="1"/>
  <c r="M14" i="33"/>
  <c r="N14" i="33" s="1"/>
  <c r="M13" i="33"/>
  <c r="N13" i="33" s="1"/>
  <c r="M12" i="33"/>
  <c r="N12" i="33" s="1"/>
  <c r="M11" i="33"/>
  <c r="N11" i="33" s="1"/>
  <c r="M10" i="33"/>
  <c r="N10" i="33" s="1"/>
  <c r="M9" i="33"/>
  <c r="N9" i="33" s="1"/>
  <c r="M8" i="33"/>
  <c r="N8" i="33" s="1"/>
  <c r="M7" i="33"/>
  <c r="N7" i="33" s="1"/>
  <c r="M6" i="33"/>
  <c r="N6" i="33" s="1"/>
  <c r="M5" i="33"/>
  <c r="N5" i="33" s="1"/>
  <c r="M4" i="33"/>
  <c r="N4" i="33" s="1"/>
  <c r="M3" i="33"/>
  <c r="N3" i="33" s="1"/>
  <c r="K21" i="33"/>
  <c r="K20" i="33"/>
  <c r="K19" i="33"/>
  <c r="K18" i="33"/>
  <c r="K17" i="33"/>
  <c r="K16" i="33"/>
  <c r="K15" i="33"/>
  <c r="K14" i="33"/>
  <c r="K13" i="33"/>
  <c r="K12" i="33"/>
  <c r="K11" i="33"/>
  <c r="K10" i="33"/>
  <c r="K9" i="33"/>
  <c r="K8" i="33"/>
  <c r="K7" i="33"/>
  <c r="K6" i="33"/>
  <c r="K5" i="33"/>
  <c r="K4" i="33"/>
  <c r="K3" i="33"/>
  <c r="L21" i="33"/>
  <c r="L17" i="33"/>
  <c r="L15" i="33" l="1"/>
  <c r="L19" i="33"/>
  <c r="L14" i="33"/>
  <c r="L16" i="33"/>
  <c r="L18" i="33"/>
  <c r="L20" i="33"/>
  <c r="L4" i="33"/>
  <c r="L3" i="33"/>
  <c r="L5" i="33"/>
  <c r="L6" i="33"/>
  <c r="L7" i="33"/>
  <c r="L8" i="33"/>
  <c r="L9" i="33"/>
  <c r="L10" i="33"/>
  <c r="L11" i="33"/>
  <c r="L12" i="33"/>
  <c r="L13" i="33"/>
  <c r="R22" i="20" l="1"/>
  <c r="R21" i="20"/>
  <c r="R20" i="20"/>
  <c r="R19" i="20"/>
  <c r="R18" i="20"/>
  <c r="R17" i="20"/>
  <c r="R16" i="20"/>
  <c r="R15" i="20"/>
  <c r="R14" i="20"/>
  <c r="R13" i="20"/>
  <c r="R12" i="20"/>
  <c r="R11" i="20"/>
  <c r="R10" i="20"/>
  <c r="R9" i="20"/>
  <c r="R8" i="20"/>
  <c r="R7" i="20"/>
  <c r="R6" i="20"/>
  <c r="R5" i="20"/>
  <c r="R4" i="20"/>
  <c r="R3" i="20"/>
  <c r="Q22" i="20"/>
  <c r="Q21" i="20"/>
  <c r="Q20" i="20"/>
  <c r="Q19" i="20"/>
  <c r="Q18" i="20"/>
  <c r="Q17" i="20"/>
  <c r="Q16" i="20"/>
  <c r="Q15" i="20"/>
  <c r="Q14" i="20"/>
  <c r="Q13" i="20"/>
  <c r="Q12" i="20"/>
  <c r="Q11" i="20"/>
  <c r="Q10" i="20"/>
  <c r="Q9" i="20"/>
  <c r="Q8" i="20"/>
  <c r="Q7" i="20"/>
  <c r="Q6" i="20"/>
  <c r="Q5" i="20"/>
  <c r="Q4" i="20"/>
  <c r="Q3" i="20"/>
  <c r="O21" i="30" l="1"/>
  <c r="O20" i="30"/>
  <c r="O19" i="30"/>
  <c r="O18" i="30"/>
  <c r="O17" i="30"/>
  <c r="O16" i="30"/>
  <c r="O15" i="30"/>
  <c r="O14" i="30"/>
  <c r="O13" i="30"/>
  <c r="O12" i="30"/>
  <c r="O11" i="30"/>
  <c r="O10" i="30"/>
  <c r="O9" i="30"/>
  <c r="O8" i="30"/>
  <c r="O7" i="30"/>
  <c r="O6" i="30"/>
  <c r="O5" i="30"/>
  <c r="O4" i="30"/>
  <c r="O3" i="30"/>
  <c r="L21" i="30"/>
  <c r="L20" i="30"/>
  <c r="L19" i="30"/>
  <c r="L18" i="30"/>
  <c r="L17" i="30"/>
  <c r="L16" i="30"/>
  <c r="L15" i="30"/>
  <c r="L14" i="30"/>
  <c r="L13" i="30"/>
  <c r="L12" i="30"/>
  <c r="L10" i="30"/>
  <c r="L9" i="30"/>
  <c r="L8" i="30"/>
  <c r="L7" i="30"/>
  <c r="L6" i="30"/>
  <c r="L5" i="30"/>
  <c r="L4" i="30"/>
  <c r="L3" i="30"/>
  <c r="L11" i="30"/>
  <c r="H21" i="30" l="1"/>
  <c r="H20" i="30"/>
  <c r="H19" i="30"/>
  <c r="H18" i="30"/>
  <c r="H17" i="30"/>
  <c r="H16" i="30"/>
  <c r="H15" i="30"/>
  <c r="H14" i="30"/>
  <c r="H13" i="30"/>
  <c r="H12" i="30"/>
  <c r="H11" i="30"/>
  <c r="H10" i="30"/>
  <c r="H9" i="30"/>
  <c r="H8" i="30"/>
  <c r="H7" i="30"/>
  <c r="H6" i="30"/>
  <c r="H5" i="30"/>
  <c r="H4" i="30"/>
  <c r="H3" i="30"/>
  <c r="G3" i="30"/>
  <c r="G4" i="30"/>
  <c r="G5" i="30"/>
  <c r="G6" i="30"/>
  <c r="G7" i="30"/>
  <c r="G8" i="30"/>
  <c r="G9" i="30"/>
  <c r="G10" i="30"/>
  <c r="G11" i="30"/>
  <c r="G12" i="30"/>
  <c r="G13" i="30"/>
  <c r="G14" i="30"/>
  <c r="G15" i="30"/>
  <c r="G16" i="30"/>
  <c r="G17" i="30"/>
  <c r="G18" i="30"/>
  <c r="G19" i="30"/>
  <c r="G20" i="30"/>
  <c r="G21" i="30"/>
  <c r="F21" i="30"/>
  <c r="F20" i="30"/>
  <c r="F19" i="30"/>
  <c r="F18" i="30"/>
  <c r="F17" i="30"/>
  <c r="F16" i="30"/>
  <c r="F15" i="30"/>
  <c r="F14" i="30"/>
  <c r="F13" i="30"/>
  <c r="F12" i="30"/>
  <c r="F11" i="30"/>
  <c r="F10" i="30"/>
  <c r="F9" i="30"/>
  <c r="F8" i="30"/>
  <c r="F7" i="30"/>
  <c r="F6" i="30"/>
  <c r="F5" i="30"/>
  <c r="F4" i="30"/>
  <c r="F3" i="30"/>
  <c r="J6" i="30" l="1"/>
  <c r="I6" i="30"/>
  <c r="I4" i="30"/>
  <c r="J4" i="30"/>
  <c r="J3" i="30"/>
  <c r="J5" i="30"/>
  <c r="K5" i="30" l="1"/>
  <c r="I5" i="30"/>
  <c r="K3" i="30"/>
  <c r="I3" i="30"/>
  <c r="K4" i="30"/>
  <c r="K6" i="30"/>
  <c r="B21" i="30" l="1"/>
  <c r="B20" i="30"/>
  <c r="B19" i="30"/>
  <c r="B18" i="30"/>
  <c r="B17" i="30"/>
  <c r="B16" i="30"/>
  <c r="B15" i="30"/>
  <c r="B14" i="30"/>
  <c r="B13" i="30"/>
  <c r="B12" i="30"/>
  <c r="B11" i="30"/>
  <c r="B10" i="30"/>
  <c r="B9" i="30"/>
  <c r="B8" i="30"/>
  <c r="B7" i="30"/>
  <c r="B6" i="30"/>
  <c r="D21" i="30"/>
  <c r="D20" i="30"/>
  <c r="D19" i="30"/>
  <c r="D18" i="30"/>
  <c r="D17" i="30"/>
  <c r="D16" i="30"/>
  <c r="D15" i="30"/>
  <c r="D14" i="30"/>
  <c r="D13" i="30"/>
  <c r="D12" i="30"/>
  <c r="D11" i="30"/>
  <c r="D10" i="30"/>
  <c r="D9" i="30"/>
  <c r="D8" i="30"/>
  <c r="D7" i="30"/>
  <c r="D6" i="30"/>
  <c r="D5" i="30"/>
  <c r="D4" i="30"/>
  <c r="D3" i="30"/>
  <c r="B5" i="30"/>
  <c r="B4" i="30"/>
  <c r="B3" i="30"/>
  <c r="O20" i="20" l="1"/>
  <c r="O18" i="20"/>
  <c r="O16" i="20"/>
  <c r="O14" i="20"/>
  <c r="O12" i="20"/>
  <c r="O10" i="20"/>
  <c r="M8" i="20"/>
  <c r="M16" i="20" l="1"/>
  <c r="O3" i="20"/>
  <c r="O11" i="20"/>
  <c r="O15" i="20"/>
  <c r="O19" i="20"/>
  <c r="O4" i="20"/>
  <c r="O6" i="20"/>
  <c r="O7" i="20"/>
  <c r="O8" i="20"/>
  <c r="O17" i="20"/>
  <c r="O13" i="20"/>
  <c r="O9" i="20"/>
  <c r="O5" i="20"/>
  <c r="M6" i="20"/>
  <c r="M10" i="20"/>
  <c r="M14" i="20"/>
  <c r="M18" i="20"/>
  <c r="M11" i="20"/>
  <c r="M19" i="20"/>
  <c r="M12" i="20"/>
  <c r="M20" i="20"/>
  <c r="M7" i="20"/>
  <c r="M15" i="20"/>
  <c r="M3" i="20"/>
  <c r="M9" i="20"/>
  <c r="M13" i="20"/>
  <c r="M17" i="20"/>
  <c r="M4" i="20"/>
  <c r="N4" i="20"/>
  <c r="N5" i="20"/>
  <c r="M5" i="20"/>
  <c r="N6" i="20"/>
  <c r="L5" i="20"/>
  <c r="L6" i="20"/>
  <c r="K5" i="20"/>
  <c r="K9" i="20"/>
  <c r="K13" i="20"/>
  <c r="K17" i="20"/>
  <c r="L3" i="20"/>
  <c r="L4" i="20"/>
  <c r="K6" i="20"/>
  <c r="K10" i="20"/>
  <c r="K14" i="20"/>
  <c r="K18" i="20"/>
  <c r="K3" i="20"/>
  <c r="K7" i="20"/>
  <c r="K11" i="20"/>
  <c r="K15" i="20"/>
  <c r="K19" i="20"/>
  <c r="K8" i="20"/>
  <c r="K12" i="20"/>
  <c r="K16" i="20"/>
  <c r="K20" i="20"/>
  <c r="K4" i="20"/>
  <c r="P4" i="20" l="1"/>
  <c r="N18" i="20"/>
  <c r="N16" i="20"/>
  <c r="P3" i="20"/>
  <c r="N12" i="20"/>
  <c r="P6" i="20"/>
  <c r="N14" i="20"/>
  <c r="N10" i="20"/>
  <c r="N19" i="20"/>
  <c r="N17" i="20"/>
  <c r="N11" i="20"/>
  <c r="N7" i="20"/>
  <c r="P7" i="20"/>
  <c r="N8" i="20"/>
  <c r="P8" i="20"/>
  <c r="N20" i="20"/>
  <c r="N15" i="20"/>
  <c r="P5" i="20"/>
  <c r="N9" i="20"/>
  <c r="N13" i="20"/>
  <c r="N3" i="20"/>
  <c r="M21" i="20"/>
  <c r="P9" i="20" l="1"/>
  <c r="N21" i="20"/>
  <c r="L7" i="20"/>
  <c r="P10" i="20" l="1"/>
  <c r="P11" i="20" l="1"/>
  <c r="P12" i="20" l="1"/>
  <c r="L8" i="20"/>
  <c r="I15" i="20"/>
  <c r="G6" i="20" l="1"/>
  <c r="G3" i="20"/>
  <c r="I11" i="20"/>
  <c r="I16" i="20"/>
  <c r="I12" i="20"/>
  <c r="G4" i="20"/>
  <c r="G7" i="20"/>
  <c r="G11" i="20"/>
  <c r="I7" i="20"/>
  <c r="E4" i="20"/>
  <c r="E8" i="20"/>
  <c r="E16" i="20"/>
  <c r="G15" i="20"/>
  <c r="G12" i="20"/>
  <c r="E12" i="20"/>
  <c r="E20" i="20"/>
  <c r="I20" i="20"/>
  <c r="G17" i="20"/>
  <c r="G21" i="20"/>
  <c r="I8" i="20"/>
  <c r="P13" i="20"/>
  <c r="I13" i="20"/>
  <c r="I3" i="20"/>
  <c r="I21" i="20"/>
  <c r="I6" i="20"/>
  <c r="I17" i="20"/>
  <c r="I4" i="20"/>
  <c r="I5" i="20"/>
  <c r="I9" i="20"/>
  <c r="I10" i="20"/>
  <c r="I18" i="20"/>
  <c r="I19" i="20"/>
  <c r="I14" i="20"/>
  <c r="G16" i="20"/>
  <c r="G18" i="20"/>
  <c r="G5" i="20"/>
  <c r="G19" i="20"/>
  <c r="G8" i="20"/>
  <c r="G20" i="20"/>
  <c r="G10" i="20"/>
  <c r="G9" i="20"/>
  <c r="G14" i="20"/>
  <c r="G13" i="20"/>
  <c r="E5" i="20"/>
  <c r="E9" i="20"/>
  <c r="E13" i="20"/>
  <c r="E17" i="20"/>
  <c r="E21" i="20"/>
  <c r="E6" i="20"/>
  <c r="E10" i="20"/>
  <c r="E14" i="20"/>
  <c r="E18" i="20"/>
  <c r="E3" i="20"/>
  <c r="E11" i="20"/>
  <c r="E15" i="20"/>
  <c r="E19" i="20"/>
  <c r="E7" i="20"/>
  <c r="P14" i="20" l="1"/>
  <c r="P15" i="20" l="1"/>
  <c r="H3" i="20"/>
  <c r="B3" i="20"/>
  <c r="C3" i="20" s="1"/>
  <c r="D3" i="20" s="1"/>
  <c r="B10" i="20" l="1"/>
  <c r="C10" i="20" s="1"/>
  <c r="D10" i="20" s="1"/>
  <c r="B19" i="20"/>
  <c r="C19" i="20" s="1"/>
  <c r="D19" i="20" s="1"/>
  <c r="B21" i="20"/>
  <c r="C21" i="20" s="1"/>
  <c r="D21" i="20" s="1"/>
  <c r="B17" i="20"/>
  <c r="C17" i="20" s="1"/>
  <c r="D17" i="20" s="1"/>
  <c r="B8" i="20"/>
  <c r="C8" i="20" s="1"/>
  <c r="D8" i="20" s="1"/>
  <c r="B11" i="20"/>
  <c r="C11" i="20" s="1"/>
  <c r="D11" i="20" s="1"/>
  <c r="B18" i="20"/>
  <c r="C18" i="20" s="1"/>
  <c r="D18" i="20" s="1"/>
  <c r="B14" i="20"/>
  <c r="C14" i="20" s="1"/>
  <c r="D14" i="20" s="1"/>
  <c r="B7" i="20"/>
  <c r="C7" i="20" s="1"/>
  <c r="D7" i="20" s="1"/>
  <c r="B20" i="20"/>
  <c r="C20" i="20" s="1"/>
  <c r="D20" i="20" s="1"/>
  <c r="B5" i="20"/>
  <c r="C5" i="20" s="1"/>
  <c r="D5" i="20" s="1"/>
  <c r="B6" i="20"/>
  <c r="C6" i="20" s="1"/>
  <c r="D6" i="20" s="1"/>
  <c r="B16" i="20"/>
  <c r="C16" i="20" s="1"/>
  <c r="D16" i="20" s="1"/>
  <c r="B13" i="20"/>
  <c r="C13" i="20" s="1"/>
  <c r="D13" i="20" s="1"/>
  <c r="B15" i="20"/>
  <c r="C15" i="20" s="1"/>
  <c r="D15" i="20" s="1"/>
  <c r="B9" i="20"/>
  <c r="C9" i="20" s="1"/>
  <c r="D9" i="20" s="1"/>
  <c r="P16" i="20"/>
  <c r="L9" i="20"/>
  <c r="B12" i="20"/>
  <c r="C12" i="20" s="1"/>
  <c r="D12" i="20" s="1"/>
  <c r="B4" i="20"/>
  <c r="C4" i="20" s="1"/>
  <c r="D4" i="20" s="1"/>
  <c r="P17" i="20" l="1"/>
  <c r="P18" i="20" l="1"/>
  <c r="M22" i="20"/>
  <c r="S4" i="20"/>
  <c r="S8" i="20"/>
  <c r="S12" i="20"/>
  <c r="S16" i="20"/>
  <c r="S20" i="20"/>
  <c r="S9" i="20"/>
  <c r="S17" i="20"/>
  <c r="S5" i="20"/>
  <c r="S13" i="20"/>
  <c r="S21" i="20"/>
  <c r="S6" i="20"/>
  <c r="S10" i="20"/>
  <c r="S14" i="20"/>
  <c r="S18" i="20"/>
  <c r="S3" i="20"/>
  <c r="S7" i="20"/>
  <c r="S11" i="20"/>
  <c r="S15" i="20"/>
  <c r="S19" i="20"/>
  <c r="I15" i="33"/>
  <c r="J15" i="33" s="1"/>
  <c r="I14" i="33"/>
  <c r="J14" i="33" s="1"/>
  <c r="I13" i="33"/>
  <c r="J13" i="33" s="1"/>
  <c r="I12" i="33"/>
  <c r="J12" i="33" s="1"/>
  <c r="I11" i="33"/>
  <c r="J11" i="33" s="1"/>
  <c r="I10" i="33"/>
  <c r="J10" i="33" s="1"/>
  <c r="I9" i="33"/>
  <c r="J9" i="33" s="1"/>
  <c r="I8" i="33"/>
  <c r="J8" i="33" s="1"/>
  <c r="P19" i="20" l="1"/>
  <c r="N22" i="20"/>
  <c r="F3" i="20"/>
  <c r="C21" i="33"/>
  <c r="E21" i="33"/>
  <c r="E20" i="33"/>
  <c r="E19" i="33"/>
  <c r="E18" i="33"/>
  <c r="E17" i="33"/>
  <c r="E16" i="33"/>
  <c r="E15" i="33"/>
  <c r="E14" i="33"/>
  <c r="E13" i="33"/>
  <c r="E12" i="33"/>
  <c r="E11" i="33"/>
  <c r="E10" i="33"/>
  <c r="E9" i="33"/>
  <c r="E8" i="33"/>
  <c r="E7" i="33"/>
  <c r="E6" i="33"/>
  <c r="E5" i="33"/>
  <c r="E4" i="33"/>
  <c r="E3" i="33"/>
  <c r="C20" i="33"/>
  <c r="C19" i="33"/>
  <c r="C18" i="33"/>
  <c r="C17" i="33"/>
  <c r="C16" i="33"/>
  <c r="C15" i="33"/>
  <c r="C14" i="33"/>
  <c r="C13" i="33"/>
  <c r="C12" i="33"/>
  <c r="C11" i="33"/>
  <c r="C10" i="33"/>
  <c r="C9" i="33"/>
  <c r="C8" i="33"/>
  <c r="C7" i="33"/>
  <c r="C6" i="33"/>
  <c r="C5" i="33"/>
  <c r="C4" i="33"/>
  <c r="C3" i="33"/>
  <c r="G4" i="33" l="1"/>
  <c r="G8" i="33"/>
  <c r="G12" i="33"/>
  <c r="G16" i="33"/>
  <c r="G20" i="33"/>
  <c r="G21" i="33"/>
  <c r="G5" i="33"/>
  <c r="G9" i="33"/>
  <c r="G13" i="33"/>
  <c r="G17" i="33"/>
  <c r="G6" i="33"/>
  <c r="G10" i="33"/>
  <c r="G14" i="33"/>
  <c r="G18" i="33"/>
  <c r="G3" i="33"/>
  <c r="G7" i="33"/>
  <c r="G11" i="33"/>
  <c r="G15" i="33"/>
  <c r="G19" i="33"/>
  <c r="P20" i="20"/>
  <c r="L10" i="20"/>
  <c r="J3" i="20"/>
  <c r="H4" i="20"/>
  <c r="I16" i="33" l="1"/>
  <c r="J16" i="33" s="1"/>
  <c r="O21" i="33"/>
  <c r="O21" i="20"/>
  <c r="P21" i="20"/>
  <c r="D3" i="33" l="1"/>
  <c r="F3" i="33"/>
  <c r="J20" i="30"/>
  <c r="J19" i="30"/>
  <c r="J16" i="30"/>
  <c r="J12" i="30"/>
  <c r="J8" i="30"/>
  <c r="J7" i="30"/>
  <c r="H3" i="33" l="1"/>
  <c r="F4" i="33"/>
  <c r="D4" i="33"/>
  <c r="J9" i="30"/>
  <c r="J21" i="30"/>
  <c r="J11" i="30"/>
  <c r="J15" i="30"/>
  <c r="J13" i="30"/>
  <c r="J17" i="30"/>
  <c r="J10" i="30"/>
  <c r="J14" i="30"/>
  <c r="J18" i="30"/>
  <c r="Q17" i="30"/>
  <c r="F4" i="20"/>
  <c r="N17" i="30"/>
  <c r="T3" i="30"/>
  <c r="T4" i="30"/>
  <c r="T5" i="30"/>
  <c r="T6" i="30"/>
  <c r="T7" i="30"/>
  <c r="T8" i="30"/>
  <c r="T9" i="30"/>
  <c r="T10" i="30"/>
  <c r="T11" i="30"/>
  <c r="T12" i="30"/>
  <c r="T13" i="30"/>
  <c r="T14" i="30"/>
  <c r="T15" i="30"/>
  <c r="T16" i="30"/>
  <c r="T17" i="30"/>
  <c r="T18" i="30"/>
  <c r="T19" i="30"/>
  <c r="T20" i="30"/>
  <c r="T21" i="30"/>
  <c r="R3" i="30"/>
  <c r="R4" i="30"/>
  <c r="R5" i="30"/>
  <c r="R6" i="30"/>
  <c r="R7" i="30"/>
  <c r="R8" i="30"/>
  <c r="R9" i="30"/>
  <c r="R10" i="30"/>
  <c r="R11" i="30"/>
  <c r="R12" i="30"/>
  <c r="R13" i="30"/>
  <c r="R14" i="30"/>
  <c r="R15" i="30"/>
  <c r="R16" i="30"/>
  <c r="R17" i="30"/>
  <c r="R18" i="30"/>
  <c r="R19" i="30"/>
  <c r="R20" i="30"/>
  <c r="R21" i="30"/>
  <c r="H4" i="33" l="1"/>
  <c r="F5" i="33"/>
  <c r="N13" i="30"/>
  <c r="N14" i="30"/>
  <c r="N8" i="30"/>
  <c r="Q18" i="30"/>
  <c r="Q15" i="30"/>
  <c r="Q12" i="30"/>
  <c r="Q7" i="30"/>
  <c r="N6" i="30"/>
  <c r="N15" i="30"/>
  <c r="N10" i="30"/>
  <c r="N18" i="30"/>
  <c r="N20" i="30"/>
  <c r="Q10" i="30"/>
  <c r="Q19" i="30"/>
  <c r="Q13" i="30"/>
  <c r="Q8" i="30"/>
  <c r="Q4" i="30"/>
  <c r="Q21" i="30"/>
  <c r="Q6" i="30"/>
  <c r="D5" i="33"/>
  <c r="N11" i="30"/>
  <c r="N19" i="30"/>
  <c r="N16" i="30"/>
  <c r="Q20" i="30"/>
  <c r="Q3" i="30"/>
  <c r="N21" i="30"/>
  <c r="Q14" i="30"/>
  <c r="Q9" i="30"/>
  <c r="Q5" i="30"/>
  <c r="N7" i="30"/>
  <c r="N9" i="30"/>
  <c r="N12" i="30"/>
  <c r="Q16" i="30"/>
  <c r="Q11" i="30"/>
  <c r="N5" i="30"/>
  <c r="N3" i="30"/>
  <c r="N4" i="30"/>
  <c r="F7" i="33"/>
  <c r="W7" i="20"/>
  <c r="X7" i="20" s="1"/>
  <c r="Y7" i="20" s="1"/>
  <c r="W8" i="20"/>
  <c r="X8" i="20" s="1"/>
  <c r="Y8" i="20" s="1"/>
  <c r="W9" i="20"/>
  <c r="X9" i="20" s="1"/>
  <c r="Y9" i="20" s="1"/>
  <c r="W10" i="20"/>
  <c r="X10" i="20" s="1"/>
  <c r="Y10" i="20" s="1"/>
  <c r="W11" i="20"/>
  <c r="X11" i="20" s="1"/>
  <c r="Y11" i="20" s="1"/>
  <c r="W12" i="20"/>
  <c r="X12" i="20" s="1"/>
  <c r="Y12" i="20" s="1"/>
  <c r="W13" i="20"/>
  <c r="X13" i="20" s="1"/>
  <c r="Y13" i="20" s="1"/>
  <c r="W14" i="20"/>
  <c r="X14" i="20" s="1"/>
  <c r="Y14" i="20" s="1"/>
  <c r="W15" i="20"/>
  <c r="X15" i="20" s="1"/>
  <c r="Y15" i="20" s="1"/>
  <c r="W16" i="20"/>
  <c r="X16" i="20" s="1"/>
  <c r="Y16" i="20" s="1"/>
  <c r="W17" i="20"/>
  <c r="X17" i="20" s="1"/>
  <c r="Y17" i="20" s="1"/>
  <c r="W18" i="20"/>
  <c r="X18" i="20" s="1"/>
  <c r="Y18" i="20" s="1"/>
  <c r="W19" i="20"/>
  <c r="X19" i="20" s="1"/>
  <c r="Y19" i="20" s="1"/>
  <c r="W20" i="20"/>
  <c r="X20" i="20" s="1"/>
  <c r="Y20" i="20" s="1"/>
  <c r="W21" i="20"/>
  <c r="X21" i="20" s="1"/>
  <c r="Y21" i="20" s="1"/>
  <c r="D7" i="33"/>
  <c r="L11" i="20"/>
  <c r="J4" i="20"/>
  <c r="H5" i="20"/>
  <c r="I17" i="33" l="1"/>
  <c r="J17" i="33" s="1"/>
  <c r="H5" i="33"/>
  <c r="H7" i="33"/>
  <c r="D6" i="33"/>
  <c r="F6" i="33"/>
  <c r="H6" i="33" l="1"/>
  <c r="O22" i="20"/>
  <c r="F5" i="20" l="1"/>
  <c r="T3" i="20"/>
  <c r="J5" i="20" l="1"/>
  <c r="L12" i="20"/>
  <c r="H6" i="20"/>
  <c r="I18" i="33" l="1"/>
  <c r="J18" i="33" s="1"/>
  <c r="P22" i="20"/>
  <c r="H7" i="20" l="1"/>
  <c r="F6" i="20"/>
  <c r="T4" i="20"/>
  <c r="L13" i="20" l="1"/>
  <c r="J6" i="20"/>
  <c r="K7" i="30" l="1"/>
  <c r="I7" i="30"/>
  <c r="I19" i="33" l="1"/>
  <c r="J19" i="33" s="1"/>
  <c r="T5" i="20" l="1"/>
  <c r="P10" i="30" l="1"/>
  <c r="F8" i="33"/>
  <c r="D8" i="33"/>
  <c r="L14" i="20"/>
  <c r="J7" i="20"/>
  <c r="H8" i="20"/>
  <c r="F7" i="20"/>
  <c r="H8" i="33" l="1"/>
  <c r="I20" i="33" l="1"/>
  <c r="J20" i="33" s="1"/>
  <c r="H9" i="20" l="1"/>
  <c r="T6" i="20"/>
  <c r="L15" i="20" l="1"/>
  <c r="J8" i="20"/>
  <c r="F8" i="20"/>
  <c r="I21" i="33" l="1"/>
  <c r="J21" i="33" s="1"/>
  <c r="T7" i="20" l="1"/>
  <c r="V3" i="20"/>
  <c r="L16" i="20" l="1"/>
  <c r="J9" i="20"/>
  <c r="H10" i="20"/>
  <c r="F9" i="20"/>
  <c r="K8" i="30" l="1"/>
  <c r="I8" i="30"/>
  <c r="U3" i="20"/>
  <c r="U3" i="30"/>
  <c r="S3" i="30"/>
  <c r="J10" i="20" l="1"/>
  <c r="T8" i="20"/>
  <c r="I22" i="33" l="1"/>
  <c r="F21" i="36"/>
  <c r="F9" i="33"/>
  <c r="D9" i="33"/>
  <c r="L17" i="20"/>
  <c r="H11" i="20"/>
  <c r="F10" i="20"/>
  <c r="H9" i="33" l="1"/>
  <c r="T9" i="20" l="1"/>
  <c r="L18" i="20" l="1"/>
  <c r="J11" i="20"/>
  <c r="H12" i="20"/>
  <c r="F11" i="20"/>
  <c r="P11" i="30" l="1"/>
  <c r="T10" i="20" l="1"/>
  <c r="V4" i="20"/>
  <c r="L19" i="20" l="1"/>
  <c r="J12" i="20"/>
  <c r="H13" i="20"/>
  <c r="F12" i="20"/>
  <c r="K9" i="30" l="1"/>
  <c r="I9" i="30"/>
  <c r="U4" i="20"/>
  <c r="U4" i="30"/>
  <c r="S4" i="30"/>
  <c r="J13" i="20" l="1"/>
  <c r="H14" i="20"/>
  <c r="T11" i="20"/>
  <c r="D10" i="33" l="1"/>
  <c r="F10" i="33"/>
  <c r="F13" i="20"/>
  <c r="H10" i="33" l="1"/>
  <c r="L20" i="20"/>
  <c r="H15" i="20" l="1"/>
  <c r="F14" i="20"/>
  <c r="T12" i="20" l="1"/>
  <c r="J14" i="20"/>
  <c r="K21" i="20" l="1"/>
  <c r="L21" i="20"/>
  <c r="J15" i="20" l="1"/>
  <c r="F15" i="20"/>
  <c r="T13" i="20"/>
  <c r="V5" i="20"/>
  <c r="H16" i="20" l="1"/>
  <c r="K10" i="30" l="1"/>
  <c r="I10" i="30"/>
  <c r="U5" i="20"/>
  <c r="U5" i="30"/>
  <c r="S5" i="30"/>
  <c r="H17" i="20" l="1"/>
  <c r="T14" i="20"/>
  <c r="D11" i="33" l="1"/>
  <c r="F11" i="33"/>
  <c r="J16" i="20"/>
  <c r="F16" i="20"/>
  <c r="H11" i="33" l="1"/>
  <c r="H18" i="20" l="1"/>
  <c r="T15" i="20"/>
  <c r="J17" i="20" l="1"/>
  <c r="F17" i="20"/>
  <c r="L22" i="20" l="1"/>
  <c r="K22" i="20"/>
  <c r="H19" i="20" l="1"/>
  <c r="F18" i="20"/>
  <c r="T16" i="20"/>
  <c r="P21" i="33"/>
  <c r="V6" i="20"/>
  <c r="J18" i="20" l="1"/>
  <c r="K11" i="30" l="1"/>
  <c r="I11" i="30"/>
  <c r="U6" i="20"/>
  <c r="U6" i="30"/>
  <c r="S6" i="30"/>
  <c r="H20" i="20" l="1"/>
  <c r="F19" i="20"/>
  <c r="T17" i="20"/>
  <c r="O22" i="33" l="1"/>
  <c r="D12" i="33"/>
  <c r="F12" i="33"/>
  <c r="J19" i="20"/>
  <c r="H12" i="33" l="1"/>
  <c r="F10" i="36" l="1"/>
  <c r="W22" i="20"/>
  <c r="E3" i="30"/>
  <c r="C3" i="30"/>
  <c r="T18" i="20" l="1"/>
  <c r="P13" i="30" l="1"/>
  <c r="F20" i="20"/>
  <c r="J20" i="20"/>
  <c r="H21" i="20"/>
  <c r="X22" i="20" l="1"/>
  <c r="J21" i="20" l="1"/>
  <c r="V7" i="20"/>
  <c r="T19" i="20" l="1"/>
  <c r="F21" i="20"/>
  <c r="K12" i="30" l="1"/>
  <c r="I12" i="30"/>
  <c r="U7" i="20"/>
  <c r="U7" i="30"/>
  <c r="S7" i="30"/>
  <c r="G22" i="20" l="1"/>
  <c r="H22" i="20" l="1"/>
  <c r="T20" i="20"/>
  <c r="F13" i="33" l="1"/>
  <c r="D13" i="33"/>
  <c r="H13" i="33" s="1"/>
  <c r="Y22" i="20" l="1"/>
  <c r="I22" i="20"/>
  <c r="E22" i="20"/>
  <c r="C4" i="30" l="1"/>
  <c r="E4" i="30"/>
  <c r="F22" i="20"/>
  <c r="J22" i="20"/>
  <c r="T21" i="20" l="1"/>
  <c r="V8" i="20" l="1"/>
  <c r="K13" i="30" l="1"/>
  <c r="I13" i="30"/>
  <c r="U8" i="20"/>
  <c r="U8" i="30"/>
  <c r="S8" i="30"/>
  <c r="P14" i="30" l="1"/>
  <c r="F14" i="33" l="1"/>
  <c r="D14" i="33"/>
  <c r="H14" i="33" l="1"/>
  <c r="C5" i="30" l="1"/>
  <c r="E5" i="30"/>
  <c r="V9" i="20" l="1"/>
  <c r="K14" i="30" l="1"/>
  <c r="I14" i="30"/>
  <c r="U9" i="20"/>
  <c r="U9" i="30"/>
  <c r="S9" i="30"/>
  <c r="F15" i="33" l="1"/>
  <c r="D15" i="33"/>
  <c r="H15" i="33" s="1"/>
  <c r="C6" i="30" l="1"/>
  <c r="E6" i="30"/>
  <c r="P3" i="30" l="1"/>
  <c r="V10" i="20" l="1"/>
  <c r="K15" i="30" l="1"/>
  <c r="I15" i="30"/>
  <c r="U10" i="20"/>
  <c r="U10" i="30"/>
  <c r="S10" i="30"/>
  <c r="D16" i="33" l="1"/>
  <c r="F16" i="33"/>
  <c r="H16" i="33" l="1"/>
  <c r="E7" i="30" l="1"/>
  <c r="C7" i="30"/>
  <c r="V11" i="20" l="1"/>
  <c r="K16" i="30" l="1"/>
  <c r="I16" i="30"/>
  <c r="P16" i="30"/>
  <c r="U11" i="20"/>
  <c r="U11" i="30"/>
  <c r="S11" i="30"/>
  <c r="D17" i="33" l="1"/>
  <c r="F17" i="33"/>
  <c r="H17" i="33" l="1"/>
  <c r="C8" i="30" l="1"/>
  <c r="E8" i="30"/>
  <c r="V12" i="20" l="1"/>
  <c r="K17" i="30" l="1"/>
  <c r="I17" i="30"/>
  <c r="U12" i="20"/>
  <c r="U12" i="30"/>
  <c r="S12" i="30"/>
  <c r="D18" i="33" l="1"/>
  <c r="F18" i="33"/>
  <c r="H18" i="33" l="1"/>
  <c r="C9" i="30" l="1"/>
  <c r="E9" i="30"/>
  <c r="V13" i="20" l="1"/>
  <c r="K18" i="30" l="1"/>
  <c r="I18" i="30"/>
  <c r="U13" i="20"/>
  <c r="U13" i="30"/>
  <c r="S13" i="30"/>
  <c r="D19" i="33" l="1"/>
  <c r="F19" i="33"/>
  <c r="H19" i="33" l="1"/>
  <c r="C10" i="30" l="1"/>
  <c r="E10" i="30"/>
  <c r="P18" i="30" l="1"/>
  <c r="V14" i="20"/>
  <c r="P4" i="30" l="1"/>
  <c r="K19" i="30" l="1"/>
  <c r="I19" i="30"/>
  <c r="U14" i="20"/>
  <c r="U14" i="30"/>
  <c r="S14" i="30"/>
  <c r="F20" i="33" l="1"/>
  <c r="D20" i="33" l="1"/>
  <c r="H20" i="33" s="1"/>
  <c r="E11" i="30" l="1"/>
  <c r="C11" i="30"/>
  <c r="V15" i="20" l="1"/>
  <c r="K20" i="30" l="1"/>
  <c r="I20" i="30"/>
  <c r="U15" i="20"/>
  <c r="U15" i="30"/>
  <c r="S15" i="30"/>
  <c r="D21" i="33" l="1"/>
  <c r="F21" i="33"/>
  <c r="H21" i="33" l="1"/>
  <c r="P19" i="30"/>
  <c r="C12" i="30" l="1"/>
  <c r="E12" i="30"/>
  <c r="V16" i="20" l="1"/>
  <c r="K21" i="30" l="1"/>
  <c r="I21" i="30"/>
  <c r="U16" i="20"/>
  <c r="U16" i="30"/>
  <c r="S16" i="30"/>
  <c r="C13" i="30" l="1"/>
  <c r="E13" i="30"/>
  <c r="V17" i="20" l="1"/>
  <c r="U17" i="20" l="1"/>
  <c r="U17" i="30"/>
  <c r="S17" i="30"/>
  <c r="C14" i="30" l="1"/>
  <c r="E14" i="30"/>
  <c r="V18" i="20" l="1"/>
  <c r="U18" i="20" l="1"/>
  <c r="U18" i="30"/>
  <c r="S18" i="30"/>
  <c r="P21" i="30" l="1"/>
  <c r="P5" i="30" l="1"/>
  <c r="E15" i="30"/>
  <c r="C15" i="30"/>
  <c r="V19" i="20" l="1"/>
  <c r="U19" i="20" l="1"/>
  <c r="U19" i="30"/>
  <c r="S19" i="30"/>
  <c r="C16" i="30" l="1"/>
  <c r="E16" i="30"/>
  <c r="V20" i="20" l="1"/>
  <c r="U20" i="20" l="1"/>
  <c r="U20" i="30"/>
  <c r="S20" i="30"/>
  <c r="C17" i="30" l="1"/>
  <c r="E17" i="30"/>
  <c r="V21" i="20" l="1"/>
  <c r="U21" i="20" l="1"/>
  <c r="U21" i="30"/>
  <c r="S21" i="30"/>
  <c r="C18" i="30" l="1"/>
  <c r="E18" i="30"/>
  <c r="L22" i="33" l="1"/>
  <c r="F23" i="36"/>
  <c r="F22" i="33" l="1"/>
  <c r="K22" i="33"/>
  <c r="E19" i="30"/>
  <c r="C19" i="30"/>
  <c r="E22" i="33" l="1"/>
  <c r="F19" i="36"/>
  <c r="R22" i="30" l="1"/>
  <c r="P6" i="30"/>
  <c r="S22" i="30" l="1"/>
  <c r="F7" i="36" l="1"/>
  <c r="C20" i="30" l="1"/>
  <c r="E20" i="30"/>
  <c r="C21" i="30" l="1"/>
  <c r="E21" i="30"/>
  <c r="B22" i="30" l="1"/>
  <c r="D22" i="30"/>
  <c r="E22" i="30" l="1"/>
  <c r="C22" i="30"/>
  <c r="P7" i="30" l="1"/>
  <c r="M22" i="33" l="1"/>
  <c r="F24" i="36"/>
  <c r="M3" i="30" l="1"/>
  <c r="N22" i="33" l="1"/>
  <c r="P8" i="30" l="1"/>
  <c r="M4" i="30" l="1"/>
  <c r="P9" i="30" l="1"/>
  <c r="M5" i="30" l="1"/>
  <c r="P12" i="30" l="1"/>
  <c r="M6" i="30" l="1"/>
  <c r="P15" i="30" l="1"/>
  <c r="M7" i="30" l="1"/>
  <c r="P17" i="30" l="1"/>
  <c r="M8" i="30" l="1"/>
  <c r="P20" i="30" l="1"/>
  <c r="M9" i="30" l="1"/>
  <c r="M10" i="30" l="1"/>
  <c r="P22" i="33" l="1"/>
  <c r="F25" i="36"/>
  <c r="O22" i="30"/>
  <c r="P22" i="30" l="1"/>
  <c r="Q22" i="30"/>
  <c r="F22" i="36" l="1"/>
  <c r="T22" i="20" l="1"/>
  <c r="S22" i="20"/>
  <c r="M11" i="30" l="1"/>
  <c r="T22" i="30" l="1"/>
  <c r="U22" i="30"/>
  <c r="F8" i="36" l="1"/>
  <c r="M12" i="30" l="1"/>
  <c r="F6" i="36" l="1"/>
  <c r="B22" i="20"/>
  <c r="C22" i="20" l="1"/>
  <c r="D22" i="20" l="1"/>
  <c r="M13" i="30" l="1"/>
  <c r="F16" i="36" l="1"/>
  <c r="M14" i="30" l="1"/>
  <c r="M15" i="30" l="1"/>
  <c r="C22" i="33" l="1"/>
  <c r="G22" i="33" s="1"/>
  <c r="D22" i="33"/>
  <c r="H22" i="33" s="1"/>
  <c r="F18" i="36" l="1"/>
  <c r="F20" i="36" s="1"/>
  <c r="M16" i="30" l="1"/>
  <c r="J22" i="33" l="1"/>
  <c r="G22" i="30" l="1"/>
  <c r="F14" i="36"/>
  <c r="F22" i="30"/>
  <c r="J22" i="30"/>
  <c r="H22" i="30"/>
  <c r="F15" i="36"/>
  <c r="I22" i="30" l="1"/>
  <c r="K22" i="30"/>
  <c r="U22" i="20" l="1"/>
  <c r="F9" i="36" l="1"/>
  <c r="V22" i="20"/>
  <c r="M17" i="30" l="1"/>
  <c r="M18" i="30" l="1"/>
  <c r="M19" i="30" l="1"/>
  <c r="M20" i="30" l="1"/>
  <c r="M21" i="30" l="1"/>
  <c r="F12" i="36" l="1"/>
  <c r="F13" i="36"/>
  <c r="L22" i="30" l="1"/>
  <c r="M22" i="30" l="1"/>
  <c r="N22" i="30" l="1"/>
</calcChain>
</file>

<file path=xl/sharedStrings.xml><?xml version="1.0" encoding="utf-8"?>
<sst xmlns="http://schemas.openxmlformats.org/spreadsheetml/2006/main" count="154" uniqueCount="124">
  <si>
    <t>Año</t>
  </si>
  <si>
    <t>Sector real</t>
  </si>
  <si>
    <t>PIB (crecimiento real %)</t>
  </si>
  <si>
    <t>Inflación (variación porcentual anual %)</t>
  </si>
  <si>
    <t>Inflación subyacente (variación porcentual anual %)</t>
  </si>
  <si>
    <t>Nuevos trabajadores Registrados ante el IMSS (fin de año)</t>
  </si>
  <si>
    <t>Tasa de desempleo abierto (promedio anual, % de la PEA)</t>
  </si>
  <si>
    <t>Mercados financieros</t>
  </si>
  <si>
    <t>Cetes 28 días (fin del periodo, %)</t>
  </si>
  <si>
    <t>Cetes 28 días (promedio anual, %)</t>
  </si>
  <si>
    <r>
      <t xml:space="preserve">Tipo de Cambio (Pesos por dólar, fin de año) </t>
    </r>
    <r>
      <rPr>
        <vertAlign val="superscript"/>
        <sz val="10"/>
        <rFont val="Arial"/>
        <family val="2"/>
      </rPr>
      <t>1</t>
    </r>
  </si>
  <si>
    <r>
      <t xml:space="preserve">Tipo de Cambio (Pesos por dólar, promedio anual) </t>
    </r>
    <r>
      <rPr>
        <vertAlign val="superscript"/>
        <sz val="10"/>
        <rFont val="Arial"/>
        <family val="2"/>
      </rPr>
      <t>1</t>
    </r>
  </si>
  <si>
    <t>Reservas internacionales (millones de dólares)</t>
  </si>
  <si>
    <t>Sector externo</t>
  </si>
  <si>
    <t>Exportaciones (millones de dólares)</t>
  </si>
  <si>
    <t>Importaciones (millones de dólares)</t>
  </si>
  <si>
    <t>Balanza Comercial  (millones de dólares)</t>
  </si>
  <si>
    <t>Cuenta Corriente (millones de dólares)</t>
  </si>
  <si>
    <t>Inversión Extranjera Directa (millones de dólares)</t>
  </si>
  <si>
    <t>Petróleo (mezcla mexicana, promedio anual, dólares/barril)</t>
  </si>
  <si>
    <t>Remesas Familiares (millones de dólares)</t>
  </si>
  <si>
    <t>PIB EUA (crecimiento real %)</t>
  </si>
  <si>
    <t>2019*</t>
  </si>
  <si>
    <t>2020*</t>
  </si>
  <si>
    <t>2020**</t>
  </si>
  <si>
    <t>* Pronósticos realizados con la metodología de Media Móvil Simple al 24 de febrero de 2020</t>
  </si>
  <si>
    <t>** Pronósticos realizados con la metodología de suavizamiento exponencial al 3 de marzo de 2020</t>
  </si>
  <si>
    <t>PIB 1</t>
  </si>
  <si>
    <t>PIB 2</t>
  </si>
  <si>
    <t>INFL 1</t>
  </si>
  <si>
    <t>INFL 2</t>
  </si>
  <si>
    <t>SUBYAC 1</t>
  </si>
  <si>
    <t>SUBYAC 2</t>
  </si>
  <si>
    <t>IMSS 1</t>
  </si>
  <si>
    <t>IMSS 2</t>
  </si>
  <si>
    <t xml:space="preserve">DESEMP 1 </t>
  </si>
  <si>
    <t>DESEMP 2</t>
  </si>
  <si>
    <t>Etiquetas de fila</t>
  </si>
  <si>
    <t>Total general</t>
  </si>
  <si>
    <t>TIIE Fin Periodo 1</t>
  </si>
  <si>
    <t>TIIE Fin Periodo 2</t>
  </si>
  <si>
    <t>TIIE % anual 1</t>
  </si>
  <si>
    <t>TIIE % anual 2</t>
  </si>
  <si>
    <t>Tipo de Cambio FIX  (Fin del Periodo) 2</t>
  </si>
  <si>
    <t xml:space="preserve">  CETES 28 (Fin del Periodo) 1</t>
  </si>
  <si>
    <t xml:space="preserve">  CETES 28 (Fin del Periodo) 2</t>
  </si>
  <si>
    <t xml:space="preserve">  CETES 91 (Fin del Periodo) 1</t>
  </si>
  <si>
    <t xml:space="preserve">  CETES 91 (Fin del Periodo) 2</t>
  </si>
  <si>
    <t>Suma de INFL 1</t>
  </si>
  <si>
    <t>Suma de INFL 2</t>
  </si>
  <si>
    <t>Suma de SUBYAC 1</t>
  </si>
  <si>
    <t>Suma de SUBYAC 2</t>
  </si>
  <si>
    <t>PRIM 1</t>
  </si>
  <si>
    <t>PRIM 2</t>
  </si>
  <si>
    <t>SEC 1</t>
  </si>
  <si>
    <t>SEC 2</t>
  </si>
  <si>
    <t>TERC 1</t>
  </si>
  <si>
    <t>TERC 2</t>
  </si>
  <si>
    <t>CONSUMO  1</t>
  </si>
  <si>
    <t>CONSUMO  2</t>
  </si>
  <si>
    <t>CONS PRIV 1</t>
  </si>
  <si>
    <t>CONS PRIV 2</t>
  </si>
  <si>
    <t>CONS PÚBL 1</t>
  </si>
  <si>
    <t>CONS PÚBL 2</t>
  </si>
  <si>
    <t>Supuestos para el año 2020 que están aletargando el crecimiento de la economía:</t>
  </si>
  <si>
    <t>Estamos frente a una gran volatilidad externa e interna. Es necesario que las empresas cuenten con un análisis de riesgos.</t>
  </si>
  <si>
    <r>
      <t>Política comercial</t>
    </r>
    <r>
      <rPr>
        <sz val="9"/>
        <rFont val="Arial"/>
        <family val="2"/>
      </rPr>
      <t xml:space="preserve">. Lentitud en el tráfico de mercancías por impacto del COVID-19 en los mercados globales. </t>
    </r>
  </si>
  <si>
    <r>
      <rPr>
        <b/>
        <sz val="9"/>
        <color indexed="8"/>
        <rFont val="Arial"/>
        <family val="2"/>
      </rPr>
      <t>Política fiscal</t>
    </r>
    <r>
      <rPr>
        <sz val="9"/>
        <color indexed="8"/>
        <rFont val="Arial"/>
        <family val="2"/>
      </rPr>
      <t xml:space="preserve">. Disminución en el presupuesto público derivado de la reducción de los ingresos petroleros y poca recaudación fiscal, en el que se prevé un aumento en el gasto público no productivo. </t>
    </r>
  </si>
  <si>
    <r>
      <rPr>
        <b/>
        <sz val="9"/>
        <color indexed="8"/>
        <rFont val="Arial"/>
        <family val="2"/>
      </rPr>
      <t>Clima de negocios</t>
    </r>
    <r>
      <rPr>
        <sz val="9"/>
        <color indexed="8"/>
        <rFont val="Arial"/>
        <family val="2"/>
      </rPr>
      <t xml:space="preserve">. Aversión al riesgo por parte de los inversionistas por efectos del COVID-19 que tendrá efectos en el sistema económico y podría poner en riesgo la calificación crediticia del país. </t>
    </r>
  </si>
  <si>
    <t>IFB 1</t>
  </si>
  <si>
    <t>IFB 2</t>
  </si>
  <si>
    <t>IED 1</t>
  </si>
  <si>
    <t>IED 2</t>
  </si>
  <si>
    <t xml:space="preserve">  CETES 28  (Var % Anual) </t>
  </si>
  <si>
    <t xml:space="preserve">  CETES 91  (Var % Anual) </t>
  </si>
  <si>
    <t>Tipo  Cambio  (Fin del Periodo) 1</t>
  </si>
  <si>
    <t>Tipo de Cambio   (Promedio Anual) 1</t>
  </si>
  <si>
    <t>Tipo de Cambio (Promedio Anual) 2</t>
  </si>
  <si>
    <t>Tipo de Cambio (Var % Anual) 1</t>
  </si>
  <si>
    <t>Tipo de Cambio  (Var % Anual) 2</t>
  </si>
  <si>
    <t>Suma de TIIE Fin Periodo 1</t>
  </si>
  <si>
    <t>Suma de Tipo  Cambio  (Fin del Periodo) 1</t>
  </si>
  <si>
    <t>X1</t>
  </si>
  <si>
    <t>X2</t>
  </si>
  <si>
    <t>M1</t>
  </si>
  <si>
    <t>M2</t>
  </si>
  <si>
    <t>BC1</t>
  </si>
  <si>
    <t>BC2</t>
  </si>
  <si>
    <r>
      <rPr>
        <b/>
        <sz val="9"/>
        <color indexed="8"/>
        <rFont val="Arial"/>
        <family val="2"/>
      </rPr>
      <t>Política monetaria</t>
    </r>
    <r>
      <rPr>
        <sz val="9"/>
        <color indexed="8"/>
        <rFont val="Arial"/>
        <family val="2"/>
      </rPr>
      <t>. Relajamiento monetario, por políticas "</t>
    </r>
    <r>
      <rPr>
        <i/>
        <sz val="9"/>
        <color indexed="8"/>
        <rFont val="Arial"/>
        <family val="2"/>
      </rPr>
      <t>dovish</t>
    </r>
    <r>
      <rPr>
        <sz val="9"/>
        <color indexed="8"/>
        <rFont val="Arial"/>
        <family val="2"/>
      </rPr>
      <t>" en Estados Unidos, en el que se prevén movimientos en la tasa de referencia entre 25 y 75 puntos base.</t>
    </r>
  </si>
  <si>
    <t>CC1</t>
  </si>
  <si>
    <t>CC2</t>
  </si>
  <si>
    <t>P Petro Mex 1</t>
  </si>
  <si>
    <t>P Petro Mex 2</t>
  </si>
  <si>
    <t>Remesas 1</t>
  </si>
  <si>
    <t>Remesas 2</t>
  </si>
  <si>
    <t>PIB USA 1</t>
  </si>
  <si>
    <t>PIB USA 2</t>
  </si>
  <si>
    <t>Suma de BC1</t>
  </si>
  <si>
    <t>Suma de BC2</t>
  </si>
  <si>
    <t>Suma de CC1</t>
  </si>
  <si>
    <t>Suma de CC2</t>
  </si>
  <si>
    <t>Suma de PIB USA 1</t>
  </si>
  <si>
    <t>Suma de PIB USA 2</t>
  </si>
  <si>
    <t>1. Tipo de cambio FIX para solventar obligaciones denominadas en dólares.</t>
  </si>
  <si>
    <t>Con base en datos del Modelo Macroeconómico Tlacaélel a partir de información de Banco de México, INEGI, Secretaría de Hacienda y Crédito Público,</t>
  </si>
  <si>
    <t>Secretaría de Economía, Secretaría de Energía, Secretaría del Trabajo y Previsión Social, Fondo Monetario Internacional, Bureau of Economic Analysis y NYMEX.</t>
  </si>
  <si>
    <t>PIB 3</t>
  </si>
  <si>
    <t>Promedio de PIB 1</t>
  </si>
  <si>
    <t>Promedio de PIB 2</t>
  </si>
  <si>
    <t>Promedio de PIB 3</t>
  </si>
  <si>
    <r>
      <t>Política comercial</t>
    </r>
    <r>
      <rPr>
        <sz val="9"/>
        <rFont val="Arial"/>
        <family val="2"/>
      </rPr>
      <t xml:space="preserve">. Reducción en el tráfico de mercancías y de personas por impacto del COVID-19 en los mercados globales. </t>
    </r>
  </si>
  <si>
    <r>
      <rPr>
        <b/>
        <sz val="9"/>
        <color indexed="8"/>
        <rFont val="Arial"/>
        <family val="2"/>
      </rPr>
      <t>Política fiscal</t>
    </r>
    <r>
      <rPr>
        <sz val="9"/>
        <color indexed="8"/>
        <rFont val="Arial"/>
        <family val="2"/>
      </rPr>
      <t>. Presiones al presupuesto público derivado de la reducción de los ingresos petroleros y la débil recaudación tributaria -principalmente en ISR-, en el que se prevé se ralenticen las compras de gobierno y se priorice el gasto público en el ámbito social por encima del gasto de capital.</t>
    </r>
  </si>
  <si>
    <t>Suma de TIIE Fin Periodo 2</t>
  </si>
  <si>
    <t>Suma de TIIE % anual 1</t>
  </si>
  <si>
    <t>Suma de TIIE % anual 2</t>
  </si>
  <si>
    <t>Suma de Tipo de Cambio FIX  (Fin del Periodo) 2</t>
  </si>
  <si>
    <t>DESEMP 3</t>
  </si>
  <si>
    <t xml:space="preserve">Suma de DESEMP 1 </t>
  </si>
  <si>
    <t>Suma de DESEMP 2</t>
  </si>
  <si>
    <t>Suma de DESEMP 3</t>
  </si>
  <si>
    <r>
      <rPr>
        <b/>
        <sz val="9"/>
        <color indexed="8"/>
        <rFont val="Arial"/>
        <family val="2"/>
      </rPr>
      <t>Política monetaria</t>
    </r>
    <r>
      <rPr>
        <sz val="9"/>
        <color indexed="8"/>
        <rFont val="Arial"/>
        <family val="2"/>
      </rPr>
      <t>. Relajamiento monetario, por políticas reactivas al COVID-19 en Estados Unidos y en el mundo, en el que para México se prevén movimientos en la tasa de referencia entre 75 y 125 puntos base.</t>
    </r>
  </si>
  <si>
    <r>
      <rPr>
        <b/>
        <sz val="9"/>
        <color indexed="8"/>
        <rFont val="Arial"/>
        <family val="2"/>
      </rPr>
      <t>Clima de negocios</t>
    </r>
    <r>
      <rPr>
        <sz val="9"/>
        <color indexed="8"/>
        <rFont val="Arial"/>
        <family val="2"/>
      </rPr>
      <t>. Aversión al riesgo por parte de los inversionistas por efectos del COVID-19, por el riesgo financiero de PEMEX y por la cancelación de proyectos de inversión ya iniciados, que tendrán efectos en el sistema económico, además de las condiciones de inseguridad que, en conjunto, pondrán en riesgo la calificación crediticia del País.</t>
    </r>
  </si>
  <si>
    <t>* Cifras estimadas</t>
  </si>
  <si>
    <t>Elaborado con datos disponibles al 24 de marzo de 2020 a las 18:23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</si>
</sst>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_ ;\-#,##0.0\ "/>
    <numFmt numFmtId="167" formatCode="_(* #,##0.00_);_(* \(#,##0.00\);_(* &quot;-&quot;??_);_(@_)"/>
    <numFmt numFmtId="168" formatCode="#,##0_ ;\-#,##0\ "/>
  </numFmts>
  <fonts count="27" x14ac:knownFonts="1">
    <font>
      <sz val="11"/>
      <color theme="1"/>
      <name val="Calibri"/>
      <family val="2"/>
      <scheme val="minor"/>
    </font>
    <font>
      <sz val="11"/>
      <color theme="1"/>
      <name val="Calibri"/>
      <family val="2"/>
      <scheme val="minor"/>
    </font>
    <font>
      <b/>
      <sz val="10"/>
      <name val="Arial Narrow"/>
      <family val="2"/>
    </font>
    <font>
      <sz val="10"/>
      <name val="Arial Narrow"/>
      <family val="2"/>
    </font>
    <font>
      <sz val="11"/>
      <color theme="1"/>
      <name val="Arial Narrow"/>
      <family val="2"/>
    </font>
    <font>
      <sz val="10"/>
      <color theme="1"/>
      <name val="Arial Narrow"/>
      <family val="2"/>
    </font>
    <font>
      <b/>
      <sz val="10"/>
      <name val="Arial"/>
      <family val="2"/>
    </font>
    <font>
      <b/>
      <sz val="10"/>
      <color rgb="FF046FA0"/>
      <name val="Arial"/>
      <family val="2"/>
    </font>
    <font>
      <sz val="10"/>
      <name val="Arial"/>
      <family val="2"/>
    </font>
    <font>
      <vertAlign val="superscript"/>
      <sz val="10"/>
      <name val="Arial"/>
      <family val="2"/>
    </font>
    <font>
      <b/>
      <sz val="14"/>
      <color rgb="FF046FA0"/>
      <name val="Arial"/>
      <family val="2"/>
    </font>
    <font>
      <b/>
      <sz val="10"/>
      <color theme="0"/>
      <name val="Arial"/>
      <family val="2"/>
    </font>
    <font>
      <sz val="10"/>
      <color theme="1"/>
      <name val="Arial"/>
      <family val="2"/>
    </font>
    <font>
      <sz val="11"/>
      <color indexed="8"/>
      <name val="Calibri"/>
      <family val="2"/>
      <scheme val="minor"/>
    </font>
    <font>
      <sz val="8"/>
      <name val="Calibri"/>
      <family val="2"/>
      <scheme val="minor"/>
    </font>
    <font>
      <u/>
      <sz val="10"/>
      <color indexed="12"/>
      <name val="Arial"/>
      <family val="2"/>
    </font>
    <font>
      <b/>
      <sz val="9"/>
      <name val="Arial"/>
      <family val="2"/>
    </font>
    <font>
      <sz val="9"/>
      <name val="Arial"/>
      <family val="2"/>
    </font>
    <font>
      <sz val="9"/>
      <color indexed="8"/>
      <name val="Arial"/>
      <family val="2"/>
    </font>
    <font>
      <b/>
      <sz val="9"/>
      <color indexed="8"/>
      <name val="Arial"/>
      <family val="2"/>
    </font>
    <font>
      <i/>
      <sz val="9"/>
      <color indexed="8"/>
      <name val="Arial"/>
      <family val="2"/>
    </font>
    <font>
      <sz val="9"/>
      <color rgb="FF000000"/>
      <name val="Arial"/>
      <family val="2"/>
    </font>
    <font>
      <sz val="9"/>
      <color theme="1"/>
      <name val="Arial"/>
      <family val="2"/>
    </font>
    <font>
      <b/>
      <sz val="14"/>
      <color rgb="FF046FA0"/>
      <name val="Arial Narrow"/>
      <family val="2"/>
    </font>
    <font>
      <b/>
      <sz val="10"/>
      <color rgb="FF046FA0"/>
      <name val="Arial Narrow"/>
      <family val="2"/>
    </font>
    <font>
      <b/>
      <sz val="10"/>
      <color theme="0"/>
      <name val="Arial Narrow"/>
      <family val="2"/>
    </font>
    <font>
      <sz val="11"/>
      <color indexed="8"/>
      <name val="Calibri"/>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s>
  <cellStyleXfs count="2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3" fontId="1" fillId="0" borderId="0" applyFont="0" applyFill="0" applyBorder="0" applyAlignment="0" applyProtection="0"/>
    <xf numFmtId="0" fontId="1" fillId="0" borderId="0"/>
    <xf numFmtId="0" fontId="8" fillId="0" borderId="0"/>
    <xf numFmtId="0" fontId="13" fillId="0" borderId="0"/>
    <xf numFmtId="0" fontId="8" fillId="0" borderId="0"/>
    <xf numFmtId="0" fontId="8" fillId="0" borderId="0"/>
    <xf numFmtId="0" fontId="15" fillId="0" borderId="0" applyNumberFormat="0" applyFill="0" applyBorder="0" applyAlignment="0" applyProtection="0">
      <alignment vertical="top"/>
      <protection locked="0"/>
    </xf>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26" fillId="0" borderId="0" applyFont="0" applyFill="0" applyBorder="0" applyAlignment="0" applyProtection="0"/>
    <xf numFmtId="167" fontId="8" fillId="0" borderId="0" applyFont="0" applyFill="0" applyBorder="0" applyAlignment="0" applyProtection="0"/>
  </cellStyleXfs>
  <cellXfs count="186">
    <xf numFmtId="0" fontId="0" fillId="0" borderId="0" xfId="0"/>
    <xf numFmtId="0" fontId="4" fillId="0" borderId="0" xfId="0" applyFont="1" applyAlignment="1">
      <alignment horizontal="center"/>
    </xf>
    <xf numFmtId="0" fontId="5" fillId="0" borderId="0" xfId="0" applyFont="1" applyAlignment="1">
      <alignment horizontal="center"/>
    </xf>
    <xf numFmtId="0" fontId="5" fillId="0" borderId="0" xfId="0" applyFont="1"/>
    <xf numFmtId="10" fontId="5" fillId="0" borderId="0" xfId="2" applyNumberFormat="1" applyFont="1" applyAlignment="1">
      <alignment horizontal="center"/>
    </xf>
    <xf numFmtId="164" fontId="5" fillId="0" borderId="0" xfId="2" applyNumberFormat="1" applyFont="1" applyAlignment="1">
      <alignment horizontal="center"/>
    </xf>
    <xf numFmtId="0" fontId="6" fillId="0" borderId="1" xfId="3" applyFont="1" applyBorder="1" applyAlignment="1">
      <alignment horizontal="center" vertical="center"/>
    </xf>
    <xf numFmtId="0" fontId="7" fillId="0" borderId="0" xfId="3" applyFont="1" applyAlignment="1">
      <alignment horizontal="center" vertical="center"/>
    </xf>
    <xf numFmtId="0" fontId="8" fillId="0" borderId="1" xfId="3" applyFont="1" applyBorder="1" applyAlignment="1">
      <alignment vertical="center"/>
    </xf>
    <xf numFmtId="2" fontId="8" fillId="0" borderId="0" xfId="3" applyNumberFormat="1" applyFont="1" applyAlignment="1">
      <alignment vertical="center"/>
    </xf>
    <xf numFmtId="0" fontId="8" fillId="0" borderId="0" xfId="3" applyFont="1" applyAlignment="1">
      <alignment vertical="center"/>
    </xf>
    <xf numFmtId="0" fontId="10" fillId="0" borderId="7" xfId="3" applyFont="1" applyBorder="1" applyAlignment="1">
      <alignment horizontal="center" vertical="center" wrapText="1"/>
    </xf>
    <xf numFmtId="2" fontId="8" fillId="0" borderId="1" xfId="3" applyNumberFormat="1" applyFont="1" applyBorder="1" applyAlignment="1">
      <alignment horizontal="center" vertical="center"/>
    </xf>
    <xf numFmtId="165" fontId="8" fillId="0" borderId="8" xfId="3" applyNumberFormat="1" applyFont="1" applyBorder="1" applyAlignment="1">
      <alignment horizontal="center" vertical="center"/>
    </xf>
    <xf numFmtId="165" fontId="8" fillId="0" borderId="9" xfId="3" applyNumberFormat="1" applyFont="1" applyBorder="1" applyAlignment="1">
      <alignment horizontal="center" vertical="center" wrapText="1"/>
    </xf>
    <xf numFmtId="165" fontId="8" fillId="0" borderId="10" xfId="3" applyNumberFormat="1" applyFont="1" applyBorder="1" applyAlignment="1">
      <alignment horizontal="center" vertical="center" wrapText="1"/>
    </xf>
    <xf numFmtId="165" fontId="8" fillId="0" borderId="1" xfId="3" applyNumberFormat="1" applyFont="1" applyBorder="1" applyAlignment="1">
      <alignment horizontal="center" vertical="center"/>
    </xf>
    <xf numFmtId="165" fontId="8" fillId="0" borderId="4" xfId="3" applyNumberFormat="1" applyFont="1" applyBorder="1" applyAlignment="1">
      <alignment horizontal="center" vertical="center"/>
    </xf>
    <xf numFmtId="3" fontId="8" fillId="0" borderId="1" xfId="3" applyNumberFormat="1" applyFont="1" applyBorder="1" applyAlignment="1">
      <alignment horizontal="center" vertical="center"/>
    </xf>
    <xf numFmtId="3" fontId="8" fillId="0" borderId="1" xfId="3" applyNumberFormat="1" applyFont="1" applyBorder="1" applyAlignment="1">
      <alignment horizontal="center" vertical="center" wrapText="1"/>
    </xf>
    <xf numFmtId="3" fontId="8" fillId="0" borderId="4" xfId="3" applyNumberFormat="1" applyFont="1" applyBorder="1" applyAlignment="1">
      <alignment horizontal="center" vertical="center"/>
    </xf>
    <xf numFmtId="2" fontId="8" fillId="0" borderId="4" xfId="3" applyNumberFormat="1" applyFont="1" applyBorder="1" applyAlignment="1">
      <alignment horizontal="center" vertical="center"/>
    </xf>
    <xf numFmtId="2" fontId="8" fillId="2" borderId="1" xfId="3" applyNumberFormat="1" applyFont="1" applyFill="1" applyBorder="1" applyAlignment="1">
      <alignment horizontal="center" vertical="center"/>
    </xf>
    <xf numFmtId="3" fontId="8" fillId="2" borderId="1" xfId="3" applyNumberFormat="1" applyFont="1" applyFill="1" applyBorder="1" applyAlignment="1">
      <alignment horizontal="center" vertical="center"/>
    </xf>
    <xf numFmtId="0" fontId="8" fillId="2" borderId="0" xfId="3" applyFont="1" applyFill="1" applyAlignment="1">
      <alignment vertical="center"/>
    </xf>
    <xf numFmtId="3" fontId="8" fillId="2" borderId="4" xfId="3" applyNumberFormat="1" applyFont="1" applyFill="1" applyBorder="1" applyAlignment="1">
      <alignment horizontal="center" vertical="center"/>
    </xf>
    <xf numFmtId="3" fontId="8" fillId="2" borderId="1" xfId="4" applyNumberFormat="1" applyFont="1" applyFill="1" applyBorder="1" applyAlignment="1">
      <alignment horizontal="center" vertical="center"/>
    </xf>
    <xf numFmtId="3" fontId="8" fillId="0" borderId="4" xfId="1" applyNumberFormat="1" applyFont="1" applyBorder="1" applyAlignment="1">
      <alignment horizontal="center" vertical="center"/>
    </xf>
    <xf numFmtId="3" fontId="8" fillId="0" borderId="11" xfId="3" applyNumberFormat="1" applyFont="1" applyBorder="1" applyAlignment="1">
      <alignment horizontal="center" vertical="center"/>
    </xf>
    <xf numFmtId="165" fontId="12" fillId="0" borderId="1" xfId="3" applyNumberFormat="1" applyFont="1" applyBorder="1" applyAlignment="1">
      <alignment horizontal="center" vertical="center"/>
    </xf>
    <xf numFmtId="165" fontId="12" fillId="0" borderId="4" xfId="3" applyNumberFormat="1" applyFont="1" applyBorder="1" applyAlignment="1">
      <alignment horizontal="center" vertical="center"/>
    </xf>
    <xf numFmtId="4" fontId="5" fillId="0" borderId="0" xfId="0" applyNumberFormat="1" applyFont="1"/>
    <xf numFmtId="9" fontId="0" fillId="0" borderId="0" xfId="2" applyFont="1"/>
    <xf numFmtId="4" fontId="5" fillId="0" borderId="0" xfId="0" applyNumberFormat="1" applyFont="1" applyAlignment="1">
      <alignment horizontal="center"/>
    </xf>
    <xf numFmtId="0" fontId="11" fillId="0" borderId="4" xfId="3" applyFont="1" applyBorder="1" applyAlignment="1">
      <alignment horizontal="center" vertical="center" wrapText="1"/>
    </xf>
    <xf numFmtId="2" fontId="5" fillId="0" borderId="0" xfId="0" applyNumberFormat="1" applyFont="1" applyAlignment="1">
      <alignment horizontal="center"/>
    </xf>
    <xf numFmtId="0" fontId="0" fillId="0" borderId="0" xfId="0" applyAlignment="1">
      <alignment horizontal="center"/>
    </xf>
    <xf numFmtId="43" fontId="8" fillId="0" borderId="4" xfId="1" applyFont="1" applyBorder="1" applyAlignment="1">
      <alignment horizontal="center" vertical="center"/>
    </xf>
    <xf numFmtId="43" fontId="8" fillId="0" borderId="6" xfId="1" applyFont="1" applyBorder="1" applyAlignment="1">
      <alignment horizontal="center" vertical="center"/>
    </xf>
    <xf numFmtId="3" fontId="8" fillId="0" borderId="6" xfId="1" applyNumberFormat="1" applyFont="1" applyBorder="1" applyAlignment="1">
      <alignment horizontal="center" vertical="center"/>
    </xf>
    <xf numFmtId="3" fontId="8" fillId="0" borderId="6" xfId="3" applyNumberFormat="1" applyFont="1" applyBorder="1" applyAlignment="1">
      <alignment horizontal="center" vertical="center"/>
    </xf>
    <xf numFmtId="2" fontId="8" fillId="0" borderId="6" xfId="3" applyNumberFormat="1" applyFont="1" applyBorder="1" applyAlignment="1">
      <alignment horizontal="center" vertical="center"/>
    </xf>
    <xf numFmtId="165" fontId="8" fillId="0" borderId="6" xfId="3" applyNumberFormat="1" applyFont="1" applyBorder="1" applyAlignment="1">
      <alignment horizontal="center" vertical="center" wrapText="1"/>
    </xf>
    <xf numFmtId="165" fontId="8" fillId="0" borderId="6" xfId="3" applyNumberFormat="1" applyFont="1" applyBorder="1" applyAlignment="1">
      <alignment horizontal="center" vertical="center"/>
    </xf>
    <xf numFmtId="2" fontId="8" fillId="0" borderId="6" xfId="1" applyNumberFormat="1" applyFont="1" applyFill="1" applyBorder="1" applyAlignment="1">
      <alignment horizontal="center" vertical="center"/>
    </xf>
    <xf numFmtId="0" fontId="11" fillId="0" borderId="4" xfId="3" applyFont="1" applyBorder="1" applyAlignment="1">
      <alignment horizontal="center" vertical="center" wrapText="1"/>
    </xf>
    <xf numFmtId="3" fontId="8" fillId="0" borderId="6" xfId="3" applyNumberFormat="1" applyFont="1" applyBorder="1" applyAlignment="1">
      <alignment horizontal="center" vertical="center"/>
    </xf>
    <xf numFmtId="165" fontId="8" fillId="0" borderId="5" xfId="3" applyNumberFormat="1" applyFont="1" applyBorder="1" applyAlignment="1">
      <alignment horizontal="center" vertical="center"/>
    </xf>
    <xf numFmtId="165" fontId="8" fillId="0" borderId="6" xfId="3" applyNumberFormat="1" applyFont="1" applyBorder="1" applyAlignment="1">
      <alignment horizontal="center" vertical="center"/>
    </xf>
    <xf numFmtId="2" fontId="8" fillId="0" borderId="5" xfId="3" applyNumberFormat="1" applyFont="1" applyBorder="1" applyAlignment="1">
      <alignment horizontal="center" vertical="center"/>
    </xf>
    <xf numFmtId="2" fontId="8" fillId="0" borderId="6" xfId="3" applyNumberFormat="1" applyFont="1" applyBorder="1" applyAlignment="1">
      <alignment horizontal="center" vertical="center"/>
    </xf>
    <xf numFmtId="165" fontId="8" fillId="0" borderId="0" xfId="3" applyNumberFormat="1" applyFont="1" applyBorder="1" applyAlignment="1">
      <alignment horizontal="center" vertical="center"/>
    </xf>
    <xf numFmtId="2" fontId="8" fillId="0" borderId="4" xfId="1" applyNumberFormat="1" applyFont="1" applyFill="1" applyBorder="1" applyAlignment="1">
      <alignment horizontal="center" vertical="center"/>
    </xf>
    <xf numFmtId="165" fontId="8" fillId="0" borderId="12" xfId="3" applyNumberFormat="1" applyFont="1" applyBorder="1" applyAlignment="1">
      <alignment horizontal="center" vertical="center"/>
    </xf>
    <xf numFmtId="3" fontId="8" fillId="0" borderId="3" xfId="3" applyNumberFormat="1" applyFont="1" applyBorder="1" applyAlignment="1">
      <alignment horizontal="center" vertical="center"/>
    </xf>
    <xf numFmtId="0" fontId="8" fillId="0" borderId="0" xfId="3" applyFont="1" applyFill="1" applyBorder="1" applyAlignment="1">
      <alignment vertical="center"/>
    </xf>
    <xf numFmtId="10" fontId="5" fillId="0" borderId="0" xfId="0" applyNumberFormat="1" applyFont="1"/>
    <xf numFmtId="10" fontId="5" fillId="0" borderId="0" xfId="0" applyNumberFormat="1"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3" fontId="8" fillId="0" borderId="0" xfId="3" applyNumberFormat="1" applyFont="1" applyBorder="1" applyAlignment="1">
      <alignment horizontal="center" vertical="center"/>
    </xf>
    <xf numFmtId="3" fontId="0" fillId="0" borderId="0" xfId="0" applyNumberFormat="1"/>
    <xf numFmtId="3" fontId="8" fillId="0" borderId="12" xfId="3" applyNumberFormat="1" applyFont="1" applyBorder="1" applyAlignment="1">
      <alignment horizontal="center" vertical="center"/>
    </xf>
    <xf numFmtId="166" fontId="8" fillId="0" borderId="0" xfId="1" applyNumberFormat="1" applyFont="1" applyAlignment="1">
      <alignment horizontal="center"/>
    </xf>
    <xf numFmtId="166" fontId="8" fillId="0" borderId="6" xfId="1" applyNumberFormat="1" applyFont="1" applyBorder="1" applyAlignment="1">
      <alignment horizontal="center"/>
    </xf>
    <xf numFmtId="3" fontId="8" fillId="0" borderId="9" xfId="1" applyNumberFormat="1" applyFont="1" applyFill="1" applyBorder="1" applyAlignment="1">
      <alignment horizontal="center" vertical="center"/>
    </xf>
    <xf numFmtId="3" fontId="8" fillId="0" borderId="10" xfId="1" applyNumberFormat="1" applyFont="1" applyFill="1" applyBorder="1" applyAlignment="1">
      <alignment horizontal="center" vertical="center"/>
    </xf>
    <xf numFmtId="3" fontId="8" fillId="0" borderId="5" xfId="3" applyNumberFormat="1" applyFont="1" applyFill="1" applyBorder="1" applyAlignment="1">
      <alignment horizontal="center" vertical="center"/>
    </xf>
    <xf numFmtId="3" fontId="8" fillId="0" borderId="6" xfId="3" applyNumberFormat="1" applyFont="1" applyFill="1" applyBorder="1" applyAlignment="1">
      <alignment horizontal="center" vertical="center"/>
    </xf>
    <xf numFmtId="3" fontId="8" fillId="0" borderId="2" xfId="3" applyNumberFormat="1" applyFont="1" applyFill="1" applyBorder="1" applyAlignment="1">
      <alignment horizontal="center" vertical="center"/>
    </xf>
    <xf numFmtId="3" fontId="8" fillId="0" borderId="3" xfId="3" applyNumberFormat="1" applyFont="1" applyFill="1" applyBorder="1" applyAlignment="1">
      <alignment horizontal="center" vertical="center"/>
    </xf>
    <xf numFmtId="3" fontId="8" fillId="0" borderId="13" xfId="3" applyNumberFormat="1" applyFont="1" applyFill="1" applyBorder="1" applyAlignment="1">
      <alignment horizontal="center" vertical="center"/>
    </xf>
    <xf numFmtId="3" fontId="8" fillId="0" borderId="10" xfId="3" applyNumberFormat="1" applyFont="1" applyFill="1" applyBorder="1" applyAlignment="1">
      <alignment horizontal="center" vertical="center"/>
    </xf>
    <xf numFmtId="165" fontId="0" fillId="0" borderId="0" xfId="0" applyNumberFormat="1"/>
    <xf numFmtId="10" fontId="5" fillId="0" borderId="0" xfId="2" applyNumberFormat="1" applyFont="1"/>
    <xf numFmtId="164" fontId="5" fillId="0" borderId="0" xfId="2" quotePrefix="1" applyNumberFormat="1" applyFont="1" applyAlignment="1">
      <alignment horizontal="center"/>
    </xf>
    <xf numFmtId="2" fontId="5" fillId="0" borderId="0" xfId="0" quotePrefix="1" applyNumberFormat="1" applyFont="1" applyAlignment="1">
      <alignment horizontal="center"/>
    </xf>
    <xf numFmtId="0" fontId="5" fillId="0" borderId="0" xfId="0" applyFont="1" applyAlignment="1">
      <alignment horizontal="center" vertical="center" wrapText="1"/>
    </xf>
    <xf numFmtId="0" fontId="8" fillId="0" borderId="0" xfId="3" applyFont="1" applyBorder="1" applyAlignment="1">
      <alignment vertical="center"/>
    </xf>
    <xf numFmtId="165" fontId="12" fillId="0" borderId="0" xfId="3" applyNumberFormat="1" applyFont="1" applyBorder="1" applyAlignment="1">
      <alignment horizontal="center" vertical="center"/>
    </xf>
    <xf numFmtId="0" fontId="16" fillId="0" borderId="0" xfId="3" applyFont="1" applyAlignment="1">
      <alignment vertical="center"/>
    </xf>
    <xf numFmtId="0" fontId="8" fillId="0" borderId="0" xfId="3" applyFont="1" applyAlignment="1">
      <alignment horizontal="center" vertical="center"/>
    </xf>
    <xf numFmtId="164" fontId="8" fillId="0" borderId="0" xfId="11" applyNumberFormat="1" applyFont="1" applyAlignment="1">
      <alignment horizontal="center" vertical="center"/>
    </xf>
    <xf numFmtId="164" fontId="8" fillId="0" borderId="0" xfId="11" applyNumberFormat="1" applyAlignment="1">
      <alignment vertical="center"/>
    </xf>
    <xf numFmtId="0" fontId="8" fillId="0" borderId="0" xfId="12"/>
    <xf numFmtId="43" fontId="5" fillId="0" borderId="0" xfId="0" applyNumberFormat="1" applyFont="1" applyAlignment="1">
      <alignment horizontal="center"/>
    </xf>
    <xf numFmtId="10" fontId="5" fillId="0" borderId="0" xfId="1" applyNumberFormat="1" applyFont="1" applyAlignment="1">
      <alignment horizontal="center"/>
    </xf>
    <xf numFmtId="0" fontId="5" fillId="0" borderId="0" xfId="0" applyFont="1" applyAlignment="1">
      <alignment horizontal="left"/>
    </xf>
    <xf numFmtId="0" fontId="4" fillId="0" borderId="0" xfId="0" applyFont="1"/>
    <xf numFmtId="0" fontId="2" fillId="0" borderId="1" xfId="3" applyFont="1" applyBorder="1" applyAlignment="1">
      <alignment horizontal="center" vertical="center"/>
    </xf>
    <xf numFmtId="0" fontId="23" fillId="0" borderId="7" xfId="3" applyFont="1" applyBorder="1" applyAlignment="1">
      <alignment horizontal="center" vertical="center" wrapText="1"/>
    </xf>
    <xf numFmtId="0" fontId="24" fillId="0" borderId="0" xfId="3" applyFont="1" applyAlignment="1">
      <alignment horizontal="center" vertical="center"/>
    </xf>
    <xf numFmtId="0" fontId="8" fillId="0" borderId="1" xfId="3" applyFont="1" applyBorder="1" applyAlignment="1">
      <alignment vertical="center"/>
    </xf>
    <xf numFmtId="2" fontId="8" fillId="0" borderId="1" xfId="3" applyNumberFormat="1" applyFont="1" applyBorder="1" applyAlignment="1">
      <alignment horizontal="center" vertical="center"/>
    </xf>
    <xf numFmtId="3" fontId="8" fillId="0" borderId="1" xfId="3" applyNumberFormat="1" applyFont="1" applyBorder="1" applyAlignment="1">
      <alignment horizontal="center" vertical="center"/>
    </xf>
    <xf numFmtId="0" fontId="8" fillId="0" borderId="0" xfId="3" applyFont="1" applyAlignment="1">
      <alignment vertical="center"/>
    </xf>
    <xf numFmtId="0" fontId="12" fillId="0" borderId="1" xfId="3" applyFont="1" applyBorder="1" applyAlignment="1">
      <alignment horizontal="center" vertical="center"/>
    </xf>
    <xf numFmtId="2" fontId="8" fillId="2" borderId="1" xfId="3" applyNumberFormat="1" applyFont="1" applyFill="1" applyBorder="1" applyAlignment="1">
      <alignment horizontal="center" vertical="center"/>
    </xf>
    <xf numFmtId="2" fontId="12" fillId="2" borderId="1" xfId="3" applyNumberFormat="1" applyFont="1" applyFill="1" applyBorder="1" applyAlignment="1">
      <alignment horizontal="center" vertical="center"/>
    </xf>
    <xf numFmtId="3" fontId="8" fillId="2" borderId="1" xfId="3" applyNumberFormat="1" applyFont="1" applyFill="1" applyBorder="1" applyAlignment="1">
      <alignment horizontal="center" vertical="center"/>
    </xf>
    <xf numFmtId="3" fontId="12" fillId="2" borderId="1" xfId="3" applyNumberFormat="1" applyFont="1" applyFill="1" applyBorder="1" applyAlignment="1">
      <alignment horizontal="center" vertical="center"/>
    </xf>
    <xf numFmtId="3" fontId="8" fillId="2" borderId="1" xfId="15" applyNumberFormat="1" applyFont="1" applyFill="1" applyBorder="1" applyAlignment="1">
      <alignment horizontal="center" vertical="center"/>
    </xf>
    <xf numFmtId="165" fontId="12" fillId="0" borderId="1" xfId="3" applyNumberFormat="1" applyFont="1" applyBorder="1" applyAlignment="1">
      <alignment horizontal="center" vertical="center"/>
    </xf>
    <xf numFmtId="0" fontId="16" fillId="0" borderId="0" xfId="3" applyFont="1" applyAlignment="1">
      <alignment vertical="center"/>
    </xf>
    <xf numFmtId="0" fontId="17" fillId="0" borderId="0" xfId="3" applyFont="1" applyAlignment="1">
      <alignment horizontal="center" vertical="center"/>
    </xf>
    <xf numFmtId="165" fontId="8" fillId="0" borderId="6" xfId="3" applyNumberFormat="1" applyFont="1" applyBorder="1" applyAlignment="1">
      <alignment horizontal="center" vertical="center"/>
    </xf>
    <xf numFmtId="2" fontId="8" fillId="0" borderId="6" xfId="3" applyNumberFormat="1" applyFont="1" applyBorder="1" applyAlignment="1">
      <alignment horizontal="center" vertical="center"/>
    </xf>
    <xf numFmtId="165" fontId="8" fillId="0" borderId="4" xfId="3" applyNumberFormat="1" applyFont="1" applyBorder="1" applyAlignment="1">
      <alignment horizontal="center" vertical="center"/>
    </xf>
    <xf numFmtId="3" fontId="8" fillId="0" borderId="4" xfId="3" applyNumberFormat="1" applyFont="1" applyBorder="1" applyAlignment="1">
      <alignment horizontal="center" vertical="center"/>
    </xf>
    <xf numFmtId="2" fontId="8" fillId="0" borderId="4" xfId="3" applyNumberFormat="1" applyFont="1" applyBorder="1" applyAlignment="1">
      <alignment horizontal="center" vertical="center"/>
    </xf>
    <xf numFmtId="3" fontId="8" fillId="0" borderId="11" xfId="3" applyNumberFormat="1" applyFont="1" applyBorder="1" applyAlignment="1">
      <alignment horizontal="center" vertical="center"/>
    </xf>
    <xf numFmtId="0" fontId="8" fillId="0" borderId="0" xfId="3" applyFont="1" applyBorder="1" applyAlignment="1">
      <alignment vertical="center"/>
    </xf>
    <xf numFmtId="0" fontId="8" fillId="2" borderId="0" xfId="3" applyFont="1" applyFill="1" applyBorder="1" applyAlignment="1">
      <alignment vertical="center"/>
    </xf>
    <xf numFmtId="165" fontId="8" fillId="0" borderId="8" xfId="3" applyNumberFormat="1" applyFont="1" applyBorder="1" applyAlignment="1">
      <alignment horizontal="center" vertical="center"/>
    </xf>
    <xf numFmtId="165" fontId="8" fillId="0" borderId="9" xfId="3" applyNumberFormat="1" applyFont="1" applyBorder="1" applyAlignment="1">
      <alignment horizontal="center" vertical="center" wrapText="1"/>
    </xf>
    <xf numFmtId="165" fontId="8" fillId="0" borderId="10" xfId="3" applyNumberFormat="1" applyFont="1" applyBorder="1" applyAlignment="1">
      <alignment horizontal="center" vertical="center" wrapText="1"/>
    </xf>
    <xf numFmtId="165" fontId="8" fillId="0" borderId="1" xfId="3" applyNumberFormat="1" applyFont="1" applyFill="1" applyBorder="1" applyAlignment="1">
      <alignment horizontal="center" vertical="center"/>
    </xf>
    <xf numFmtId="3" fontId="8" fillId="0" borderId="1" xfId="3" applyNumberFormat="1" applyFont="1" applyFill="1" applyBorder="1" applyAlignment="1">
      <alignment horizontal="center" vertical="center"/>
    </xf>
    <xf numFmtId="3" fontId="8" fillId="0" borderId="1" xfId="3" applyNumberFormat="1" applyFont="1" applyFill="1" applyBorder="1" applyAlignment="1">
      <alignment horizontal="center" vertical="center" wrapText="1"/>
    </xf>
    <xf numFmtId="0" fontId="7" fillId="0" borderId="0" xfId="3" applyFont="1" applyAlignment="1">
      <alignment horizontal="center" vertical="center"/>
    </xf>
    <xf numFmtId="2" fontId="8" fillId="0" borderId="0" xfId="3" applyNumberFormat="1" applyFont="1" applyAlignment="1">
      <alignment vertical="center"/>
    </xf>
    <xf numFmtId="0" fontId="17" fillId="0" borderId="0" xfId="12" applyFont="1"/>
    <xf numFmtId="0" fontId="5" fillId="0" borderId="0" xfId="0" pivotButton="1" applyFont="1"/>
    <xf numFmtId="0" fontId="5" fillId="0" borderId="0" xfId="0" applyNumberFormat="1" applyFont="1"/>
    <xf numFmtId="164" fontId="17" fillId="0" borderId="0" xfId="11" applyNumberFormat="1" applyFont="1" applyAlignment="1">
      <alignment horizontal="center" vertical="center"/>
    </xf>
    <xf numFmtId="164" fontId="17" fillId="0" borderId="0" xfId="11" applyNumberFormat="1" applyFont="1" applyAlignment="1">
      <alignment vertical="center"/>
    </xf>
    <xf numFmtId="0" fontId="22" fillId="0" borderId="0" xfId="0" applyFont="1"/>
    <xf numFmtId="2" fontId="8" fillId="0" borderId="6" xfId="3" applyNumberFormat="1" applyFont="1" applyBorder="1" applyAlignment="1">
      <alignment horizontal="center" vertical="center"/>
    </xf>
    <xf numFmtId="165" fontId="8" fillId="0" borderId="6" xfId="3" applyNumberFormat="1" applyFont="1" applyBorder="1" applyAlignment="1">
      <alignment horizontal="center" vertical="center"/>
    </xf>
    <xf numFmtId="3" fontId="8" fillId="0" borderId="6" xfId="3" applyNumberFormat="1" applyFont="1" applyBorder="1" applyAlignment="1">
      <alignment horizontal="center" vertical="center"/>
    </xf>
    <xf numFmtId="168" fontId="8" fillId="0" borderId="4" xfId="1" applyNumberFormat="1" applyFont="1" applyFill="1" applyBorder="1" applyAlignment="1">
      <alignment horizontal="center" vertical="center"/>
    </xf>
    <xf numFmtId="168" fontId="8" fillId="0" borderId="6" xfId="1" applyNumberFormat="1" applyFont="1" applyFill="1" applyBorder="1" applyAlignment="1">
      <alignment horizontal="center" vertical="center"/>
    </xf>
    <xf numFmtId="165" fontId="8" fillId="0" borderId="4" xfId="3" applyNumberFormat="1" applyFont="1" applyFill="1" applyBorder="1" applyAlignment="1">
      <alignment horizontal="center" vertical="center"/>
    </xf>
    <xf numFmtId="165" fontId="8" fillId="0" borderId="6" xfId="3" applyNumberFormat="1" applyFont="1" applyFill="1" applyBorder="1" applyAlignment="1">
      <alignment horizontal="center" vertical="center"/>
    </xf>
    <xf numFmtId="166" fontId="8" fillId="0" borderId="0" xfId="1" applyNumberFormat="1" applyFont="1" applyFill="1" applyAlignment="1">
      <alignment horizontal="center"/>
    </xf>
    <xf numFmtId="166" fontId="8" fillId="0" borderId="6" xfId="1" applyNumberFormat="1" applyFont="1" applyFill="1" applyBorder="1" applyAlignment="1">
      <alignment horizontal="center"/>
    </xf>
    <xf numFmtId="2" fontId="8" fillId="0" borderId="11" xfId="3" applyNumberFormat="1" applyFont="1" applyBorder="1" applyAlignment="1">
      <alignment horizontal="center" vertical="center"/>
    </xf>
    <xf numFmtId="164" fontId="0" fillId="0" borderId="0" xfId="2" applyNumberFormat="1" applyFont="1"/>
    <xf numFmtId="0" fontId="25" fillId="0" borderId="4" xfId="3" applyFont="1" applyBorder="1" applyAlignment="1">
      <alignment horizontal="center" vertical="center" wrapText="1"/>
    </xf>
    <xf numFmtId="3" fontId="8" fillId="0" borderId="4" xfId="3" applyNumberFormat="1" applyFont="1" applyBorder="1" applyAlignment="1">
      <alignment horizontal="center" vertical="center"/>
    </xf>
    <xf numFmtId="43" fontId="0" fillId="0" borderId="0" xfId="1" applyFont="1"/>
    <xf numFmtId="3" fontId="8" fillId="0" borderId="4" xfId="3" applyNumberFormat="1" applyFont="1" applyFill="1" applyBorder="1" applyAlignment="1">
      <alignment horizontal="center" vertical="center"/>
    </xf>
    <xf numFmtId="2" fontId="8" fillId="0" borderId="0" xfId="3" applyNumberFormat="1" applyFont="1" applyAlignment="1">
      <alignment horizontal="center" vertical="center"/>
    </xf>
    <xf numFmtId="0" fontId="22" fillId="0" borderId="0" xfId="0" applyFont="1" applyAlignment="1">
      <alignment horizontal="center"/>
    </xf>
    <xf numFmtId="165" fontId="8" fillId="0" borderId="1" xfId="3" applyNumberFormat="1" applyFont="1" applyBorder="1" applyAlignment="1">
      <alignment horizontal="center" vertical="center" wrapText="1"/>
    </xf>
    <xf numFmtId="2" fontId="8" fillId="0" borderId="1" xfId="1" applyNumberFormat="1" applyFont="1" applyFill="1" applyBorder="1" applyAlignment="1">
      <alignment horizontal="center" vertical="center"/>
    </xf>
    <xf numFmtId="3" fontId="8" fillId="0" borderId="11" xfId="3" applyNumberFormat="1" applyFont="1" applyFill="1" applyBorder="1" applyAlignment="1">
      <alignment horizontal="center" vertical="center"/>
    </xf>
    <xf numFmtId="0" fontId="23" fillId="0" borderId="1" xfId="3" applyFont="1" applyBorder="1" applyAlignment="1">
      <alignment horizontal="center" vertical="center" wrapText="1"/>
    </xf>
    <xf numFmtId="3" fontId="8" fillId="0" borderId="9" xfId="3" applyNumberFormat="1" applyFont="1" applyFill="1" applyBorder="1" applyAlignment="1">
      <alignment horizontal="center" vertical="center"/>
    </xf>
    <xf numFmtId="3" fontId="8" fillId="0" borderId="1" xfId="1" applyNumberFormat="1" applyFont="1" applyFill="1" applyBorder="1" applyAlignment="1">
      <alignment horizontal="center" vertical="center"/>
    </xf>
    <xf numFmtId="3" fontId="8" fillId="0" borderId="5" xfId="3" applyNumberFormat="1" applyFont="1" applyBorder="1" applyAlignment="1">
      <alignment horizontal="center" vertical="center"/>
    </xf>
    <xf numFmtId="3" fontId="8" fillId="0" borderId="6" xfId="3" applyNumberFormat="1" applyFont="1" applyBorder="1" applyAlignment="1">
      <alignment horizontal="center" vertical="center"/>
    </xf>
    <xf numFmtId="2" fontId="8" fillId="0" borderId="3" xfId="3" applyNumberFormat="1" applyFont="1" applyBorder="1" applyAlignment="1">
      <alignment horizontal="center" vertical="center"/>
    </xf>
    <xf numFmtId="0" fontId="16" fillId="0" borderId="0" xfId="3" applyFont="1" applyAlignment="1">
      <alignment horizontal="left" vertical="center" wrapText="1"/>
    </xf>
    <xf numFmtId="0" fontId="18" fillId="0" borderId="0" xfId="5" applyFont="1" applyAlignment="1">
      <alignment horizontal="left" vertical="center" wrapText="1"/>
    </xf>
    <xf numFmtId="0" fontId="21" fillId="0" borderId="0" xfId="5" applyFont="1" applyAlignment="1">
      <alignment horizontal="left" vertical="center" wrapText="1"/>
    </xf>
    <xf numFmtId="0" fontId="22" fillId="0" borderId="0" xfId="5" applyFont="1" applyAlignment="1">
      <alignment horizontal="left" vertical="center" wrapText="1"/>
    </xf>
    <xf numFmtId="165" fontId="12" fillId="0" borderId="5" xfId="3" applyNumberFormat="1" applyFont="1" applyBorder="1" applyAlignment="1">
      <alignment horizontal="center" vertical="center"/>
    </xf>
    <xf numFmtId="165" fontId="12" fillId="0" borderId="6" xfId="3" applyNumberFormat="1" applyFont="1" applyBorder="1" applyAlignment="1">
      <alignment horizontal="center" vertical="center"/>
    </xf>
    <xf numFmtId="2" fontId="8" fillId="0" borderId="5" xfId="3" applyNumberFormat="1" applyFont="1" applyBorder="1" applyAlignment="1">
      <alignment horizontal="center" vertical="center"/>
    </xf>
    <xf numFmtId="2" fontId="8" fillId="0" borderId="6" xfId="3" applyNumberFormat="1" applyFont="1" applyBorder="1" applyAlignment="1">
      <alignment horizontal="center" vertical="center"/>
    </xf>
    <xf numFmtId="3" fontId="8" fillId="0" borderId="5" xfId="3" applyNumberFormat="1" applyFont="1" applyBorder="1" applyAlignment="1">
      <alignment horizontal="center" vertical="center"/>
    </xf>
    <xf numFmtId="3" fontId="8" fillId="0" borderId="6" xfId="3" applyNumberFormat="1" applyFont="1" applyBorder="1" applyAlignment="1">
      <alignment horizontal="center" vertical="center"/>
    </xf>
    <xf numFmtId="0" fontId="10" fillId="0" borderId="2" xfId="3" applyFont="1" applyBorder="1" applyAlignment="1">
      <alignment horizontal="center" vertical="center" wrapText="1"/>
    </xf>
    <xf numFmtId="0" fontId="10" fillId="0" borderId="3" xfId="3" applyFont="1" applyBorder="1" applyAlignment="1">
      <alignment horizontal="center" vertical="center" wrapText="1"/>
    </xf>
    <xf numFmtId="0" fontId="11" fillId="0" borderId="4" xfId="3" applyFont="1" applyBorder="1" applyAlignment="1">
      <alignment horizontal="center" vertical="center" wrapText="1"/>
    </xf>
    <xf numFmtId="0" fontId="11" fillId="0" borderId="6" xfId="3" applyFont="1" applyBorder="1" applyAlignment="1">
      <alignment horizontal="center" vertical="center" wrapText="1"/>
    </xf>
    <xf numFmtId="165" fontId="8" fillId="0" borderId="5" xfId="3" applyNumberFormat="1" applyFont="1" applyBorder="1" applyAlignment="1">
      <alignment horizontal="center" vertical="center" wrapText="1"/>
    </xf>
    <xf numFmtId="165" fontId="8" fillId="0" borderId="6" xfId="3" applyNumberFormat="1" applyFont="1" applyBorder="1" applyAlignment="1">
      <alignment horizontal="center" vertical="center" wrapText="1"/>
    </xf>
    <xf numFmtId="165" fontId="8" fillId="0" borderId="5" xfId="3" applyNumberFormat="1" applyFont="1" applyBorder="1" applyAlignment="1">
      <alignment horizontal="center" vertical="center"/>
    </xf>
    <xf numFmtId="165" fontId="8" fillId="0" borderId="6" xfId="3" applyNumberFormat="1" applyFont="1" applyBorder="1" applyAlignment="1">
      <alignment horizontal="center" vertical="center"/>
    </xf>
    <xf numFmtId="2" fontId="8" fillId="0" borderId="5" xfId="1" applyNumberFormat="1" applyFont="1" applyFill="1" applyBorder="1" applyAlignment="1">
      <alignment horizontal="center" vertical="center"/>
    </xf>
    <xf numFmtId="2" fontId="8" fillId="0" borderId="6" xfId="1" applyNumberFormat="1" applyFont="1" applyFill="1" applyBorder="1" applyAlignment="1">
      <alignment horizontal="center" vertical="center"/>
    </xf>
    <xf numFmtId="0" fontId="10" fillId="0" borderId="5" xfId="3" applyFont="1" applyBorder="1" applyAlignment="1">
      <alignment horizontal="center" vertical="center" wrapText="1"/>
    </xf>
    <xf numFmtId="0" fontId="10" fillId="0" borderId="6" xfId="3" applyFont="1" applyBorder="1" applyAlignment="1">
      <alignment horizontal="center" vertical="center" wrapText="1"/>
    </xf>
    <xf numFmtId="3" fontId="8" fillId="2" borderId="5" xfId="3" applyNumberFormat="1" applyFont="1" applyFill="1" applyBorder="1" applyAlignment="1">
      <alignment horizontal="center" vertical="center"/>
    </xf>
    <xf numFmtId="3" fontId="8" fillId="2" borderId="6" xfId="3" applyNumberFormat="1" applyFont="1" applyFill="1" applyBorder="1" applyAlignment="1">
      <alignment horizontal="center" vertical="center"/>
    </xf>
    <xf numFmtId="3" fontId="8" fillId="0" borderId="5" xfId="1" applyNumberFormat="1" applyFont="1" applyBorder="1" applyAlignment="1">
      <alignment horizontal="center" vertical="center"/>
    </xf>
    <xf numFmtId="3" fontId="8" fillId="0" borderId="6" xfId="1" applyNumberFormat="1" applyFont="1" applyBorder="1" applyAlignment="1">
      <alignment horizontal="center" vertical="center"/>
    </xf>
    <xf numFmtId="0" fontId="23" fillId="0" borderId="5" xfId="3" applyFont="1" applyBorder="1" applyAlignment="1">
      <alignment horizontal="center" vertical="center" wrapText="1"/>
    </xf>
    <xf numFmtId="0" fontId="23" fillId="0" borderId="4" xfId="3" applyFont="1" applyBorder="1" applyAlignment="1">
      <alignment horizontal="center" vertical="center" wrapText="1"/>
    </xf>
    <xf numFmtId="0" fontId="23" fillId="0" borderId="6" xfId="3" applyFont="1" applyBorder="1" applyAlignment="1">
      <alignment horizontal="center" vertical="center" wrapText="1"/>
    </xf>
    <xf numFmtId="0" fontId="25" fillId="0" borderId="4" xfId="3" applyFont="1" applyBorder="1" applyAlignment="1">
      <alignment horizontal="center" vertical="center" wrapText="1"/>
    </xf>
    <xf numFmtId="0" fontId="25" fillId="0" borderId="6" xfId="3" applyFont="1" applyBorder="1" applyAlignment="1">
      <alignment horizontal="center" vertical="center" wrapText="1"/>
    </xf>
    <xf numFmtId="0" fontId="22" fillId="0" borderId="0" xfId="0" applyFont="1" applyAlignment="1">
      <alignment horizontal="left" wrapText="1"/>
    </xf>
  </cellXfs>
  <cellStyles count="23">
    <cellStyle name="Hipervínculo 2" xfId="10" xr:uid="{0F8B3A63-4C27-46DF-B40A-7DAFB448A945}"/>
    <cellStyle name="Millares" xfId="1" builtinId="3"/>
    <cellStyle name="Millares 2" xfId="14" xr:uid="{5DF59F36-C1AB-4EC5-A921-1CE0D398C59F}"/>
    <cellStyle name="Millares 2 2" xfId="22" xr:uid="{940A2359-B7DF-4227-A6FA-A4519E60391E}"/>
    <cellStyle name="Millares 2 3" xfId="4" xr:uid="{884DC50C-DD93-4557-B48F-8C4CCFA0838A}"/>
    <cellStyle name="Millares 2 3 2" xfId="15" xr:uid="{B6FB0F47-25D8-4BF6-BB81-5A5F4E572315}"/>
    <cellStyle name="Millares 3" xfId="13" xr:uid="{75B6ED66-C23B-4189-A2A2-E8FCF15C2B9D}"/>
    <cellStyle name="Normal" xfId="0" builtinId="0"/>
    <cellStyle name="Normal 10 4" xfId="12" xr:uid="{26A01331-6A28-45E7-A7C2-1D00A5110D35}"/>
    <cellStyle name="Normal 11" xfId="16" xr:uid="{59E4767F-7EE6-4C22-BC98-F5B49E98F5D9}"/>
    <cellStyle name="Normal 15" xfId="17" xr:uid="{83022606-825F-45F2-BF48-256D8B7467CB}"/>
    <cellStyle name="Normal 16" xfId="18" xr:uid="{5B3DC33B-B63B-4858-9C74-2937B23CDA89}"/>
    <cellStyle name="Normal 2" xfId="6" xr:uid="{B035FDCF-77ED-4938-816B-BC9D3245B941}"/>
    <cellStyle name="Normal 2 2" xfId="9" xr:uid="{5EA360BF-23F6-4D14-AA82-B3CB1A18798B}"/>
    <cellStyle name="Normal 3" xfId="7" xr:uid="{192E7A22-3135-4595-8609-1EF140BC6156}"/>
    <cellStyle name="Normal 4" xfId="8" xr:uid="{58F71FEC-CB9C-4A43-9E27-36A968FCDC8C}"/>
    <cellStyle name="Normal 8" xfId="3" xr:uid="{36A3B3A4-51AD-4B9F-AF71-08CC43C91553}"/>
    <cellStyle name="Normal 9" xfId="5" xr:uid="{8006FD1E-23A6-41B2-AA62-69B836660E0D}"/>
    <cellStyle name="Percent 2" xfId="19" xr:uid="{01A5D108-50CE-471E-BA49-017AF2D9D42E}"/>
    <cellStyle name="Porcentaje" xfId="2" builtinId="5"/>
    <cellStyle name="Porcentaje 2" xfId="11" xr:uid="{7BB5813B-BAB5-4D51-973E-CF556DC506F5}"/>
    <cellStyle name="Porcentaje 3" xfId="20" xr:uid="{122AF9F8-37A6-4F9F-9DDC-F8CA450C4512}"/>
    <cellStyle name="Porcentual 2 2" xfId="21" xr:uid="{C33990CE-7885-4EA0-93AB-A2E540E269D0}"/>
  </cellStyles>
  <dxfs count="13">
    <dxf>
      <alignment horizontal="center"/>
    </dxf>
    <dxf>
      <font>
        <sz val="10"/>
      </font>
    </dxf>
    <dxf>
      <font>
        <sz val="10"/>
      </font>
    </dxf>
    <dxf>
      <font>
        <sz val="10"/>
      </font>
    </dxf>
    <dxf>
      <font>
        <sz val="10"/>
      </font>
    </dxf>
    <dxf>
      <font>
        <sz val="10"/>
      </font>
    </dxf>
    <dxf>
      <font>
        <sz val="10"/>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s>
  <tableStyles count="0" defaultTableStyle="TableStyleMedium2" defaultPivotStyle="PivotStyleLight16"/>
  <colors>
    <mruColors>
      <color rgb="FFFAFAA0"/>
      <color rgb="FF33CCFF"/>
      <color rgb="FF00FFFF"/>
      <color rgb="FF81DEFF"/>
      <color rgb="FF00CC99"/>
      <color rgb="FF6699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47625</xdr:rowOff>
    </xdr:from>
    <xdr:to>
      <xdr:col>3</xdr:col>
      <xdr:colOff>295275</xdr:colOff>
      <xdr:row>2</xdr:row>
      <xdr:rowOff>171450</xdr:rowOff>
    </xdr:to>
    <xdr:pic>
      <xdr:nvPicPr>
        <xdr:cNvPr id="2" name="Imagen 5">
          <a:extLst>
            <a:ext uri="{FF2B5EF4-FFF2-40B4-BE49-F238E27FC236}">
              <a16:creationId xmlns:a16="http://schemas.microsoft.com/office/drawing/2014/main" id="{F364F90F-B609-470F-B276-598B39918A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47625"/>
          <a:ext cx="4429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0</xdr:row>
      <xdr:rowOff>0</xdr:rowOff>
    </xdr:from>
    <xdr:to>
      <xdr:col>3</xdr:col>
      <xdr:colOff>304800</xdr:colOff>
      <xdr:row>2</xdr:row>
      <xdr:rowOff>123825</xdr:rowOff>
    </xdr:to>
    <xdr:pic>
      <xdr:nvPicPr>
        <xdr:cNvPr id="2" name="Imagen 5">
          <a:extLst>
            <a:ext uri="{FF2B5EF4-FFF2-40B4-BE49-F238E27FC236}">
              <a16:creationId xmlns:a16="http://schemas.microsoft.com/office/drawing/2014/main" id="{9211257F-5344-403B-9D3E-5495437F3A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0"/>
          <a:ext cx="4429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ssica Irais Reyes Sánchez" refreshedDate="43903.72303483796" createdVersion="6" refreshedVersion="6" minRefreshableVersion="3" recordCount="20" xr:uid="{09DD7A91-001E-4463-BFAE-19F0FD160B1E}">
  <cacheSource type="worksheet">
    <worksheetSource ref="A2:U22" sheet="Financieras"/>
  </cacheSource>
  <cacheFields count="21">
    <cacheField name="Año" numFmtId="0">
      <sharedItems containsSemiMixedTypes="0" containsString="0" containsNumber="1" containsInteger="1" minValue="2001" maxValue="2020" count="20">
        <n v="2001"/>
        <n v="2002"/>
        <n v="2003"/>
        <n v="2004"/>
        <n v="2005"/>
        <n v="2006"/>
        <n v="2007"/>
        <n v="2008"/>
        <n v="2009"/>
        <n v="2010"/>
        <n v="2011"/>
        <n v="2012"/>
        <n v="2013"/>
        <n v="2014"/>
        <n v="2015"/>
        <n v="2016"/>
        <n v="2017"/>
        <n v="2018"/>
        <n v="2019"/>
        <n v="2020"/>
      </sharedItems>
    </cacheField>
    <cacheField name="TIIE Fin Periodo 1" numFmtId="2">
      <sharedItems containsSemiMixedTypes="0" containsString="0" containsNumber="1" minValue="3.3" maxValue="8.93"/>
    </cacheField>
    <cacheField name="TIIE Fin Periodo 2" numFmtId="2">
      <sharedItems containsSemiMixedTypes="0" containsString="0" containsNumber="1" minValue="3.2985071775749981" maxValue="8.8670410477200896"/>
    </cacheField>
    <cacheField name="TIIE % anual 1" numFmtId="164">
      <sharedItems containsSemiMixedTypes="0" containsString="0" containsNumber="1" minValue="-0.56824361065796625" maxValue="0.70760233918128645"/>
    </cacheField>
    <cacheField name="TIIE % anual 2" numFmtId="164">
      <sharedItems containsSemiMixedTypes="0" containsString="0" containsNumber="1" minValue="-0.55874329528889677" maxValue="0.69115926679721662"/>
    </cacheField>
    <cacheField name="Tipo  Cambio  (Fin del Periodo) 1" numFmtId="2">
      <sharedItems containsSemiMixedTypes="0" containsString="0" containsNumber="1" minValue="9.1694999999999993" maxValue="20.619399999999999"/>
    </cacheField>
    <cacheField name="Tipo de Cambio FIX  (Fin del Periodo) 2" numFmtId="2">
      <sharedItems containsSemiMixedTypes="0" containsString="0" containsNumber="1" minValue="9.156078947368421" maxValue="20.520576190476184"/>
    </cacheField>
    <cacheField name="Tipo de Cambio   (Promedio Anual) 1" numFmtId="2">
      <sharedItems containsSemiMixedTypes="0" containsString="0" containsNumber="1" minValue="9.3390391000434221" maxValue="19.815776048399055"/>
    </cacheField>
    <cacheField name="Tipo de Cambio (Promedio Anual) 2" numFmtId="2">
      <sharedItems containsSemiMixedTypes="0" containsString="0" containsNumber="1" minValue="9.3390391000434221" maxValue="19.923469622795089"/>
    </cacheField>
    <cacheField name="Tipo de Cambio (Var % Anual) 1" numFmtId="10">
      <sharedItems containsSemiMixedTypes="0" containsString="0" containsNumber="1" minValue="-6.4953227739497854E-2" maxValue="0.21122756585239677"/>
    </cacheField>
    <cacheField name="Tipo de Cambio  (Var % Anual) 2" numFmtId="10">
      <sharedItems containsSemiMixedTypes="0" containsString="0" containsNumber="1" minValue="-6.4167212820830377E-2" maxValue="0.22138904795850722"/>
    </cacheField>
    <cacheField name="  CETES 28 (Fin del Periodo) 1" numFmtId="4">
      <sharedItems containsSemiMixedTypes="0" containsString="0" containsNumber="1" minValue="2.74" maxValue="8.61"/>
    </cacheField>
    <cacheField name="  CETES 28 (Fin del Periodo) 2" numFmtId="4">
      <sharedItems containsSemiMixedTypes="0" containsString="0" containsNumber="1" minValue="2.75746157411211" maxValue="8.599453119027574"/>
    </cacheField>
    <cacheField name="  CETES 28  (Var % Anual) " numFmtId="10">
      <sharedItems containsSemiMixedTypes="0" containsString="0" containsNumber="1" minValue="-0.38053844695594641" maxValue="0.65407284891130857"/>
    </cacheField>
    <cacheField name="  CETES 91 (Fin del Periodo) 1" numFmtId="4">
      <sharedItems containsSemiMixedTypes="0" containsString="0" containsNumber="1" minValue="2.94" maxValue="8.81"/>
    </cacheField>
    <cacheField name="  CETES 91 (Fin del Periodo) 2" numFmtId="2">
      <sharedItems containsSemiMixedTypes="0" containsString="0" containsNumber="1" minValue="2.9320051712658683" maxValue="8.7670214452035733"/>
    </cacheField>
    <cacheField name="  CETES 91  (Var % Anual) " numFmtId="10">
      <sharedItems containsSemiMixedTypes="0" containsString="0" containsNumber="1" minValue="-0.39836241862747634" maxValue="0.62814811014735228"/>
    </cacheField>
    <cacheField name="INFL 1" numFmtId="10">
      <sharedItems containsSemiMixedTypes="0" containsString="0" containsNumber="1" minValue="2.1308127762603712E-2" maxValue="6.773048198179743E-2"/>
    </cacheField>
    <cacheField name="INFL 2" numFmtId="10">
      <sharedItems containsSemiMixedTypes="0" containsString="0" containsNumber="1" minValue="2.28206528536119E-2" maxValue="6.618907877777902E-2"/>
    </cacheField>
    <cacheField name="SUBYAC 1" numFmtId="10">
      <sharedItems containsSemiMixedTypes="0" containsString="0" containsNumber="1" minValue="2.4119558744004177E-2" maxValue="5.5373483348319041E-2"/>
    </cacheField>
    <cacheField name="SUBYAC 2" numFmtId="10">
      <sharedItems containsSemiMixedTypes="0" containsString="0" containsNumber="1" minValue="2.3885013822711132E-2" maxValue="5.7893295475269557E-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ssica Irais Reyes Sánchez" refreshedDate="43907.516631712962" createdVersion="6" refreshedVersion="6" minRefreshableVersion="3" recordCount="20" xr:uid="{7E18AF4C-0AB0-4E86-984F-425A8C305E3B}">
  <cacheSource type="worksheet">
    <worksheetSource ref="B2:P22" sheet="SECT EXT"/>
  </cacheSource>
  <cacheFields count="15">
    <cacheField name="Año" numFmtId="0">
      <sharedItems containsSemiMixedTypes="0" containsString="0" containsNumber="1" containsInteger="1" minValue="2001" maxValue="2020" count="20">
        <n v="2001"/>
        <n v="2002"/>
        <n v="2003"/>
        <n v="2004"/>
        <n v="2005"/>
        <n v="2006"/>
        <n v="2007"/>
        <n v="2008"/>
        <n v="2009"/>
        <n v="2010"/>
        <n v="2011"/>
        <n v="2012"/>
        <n v="2013"/>
        <n v="2014"/>
        <n v="2015"/>
        <n v="2016"/>
        <n v="2017"/>
        <n v="2018"/>
        <n v="2019"/>
        <n v="2020"/>
      </sharedItems>
    </cacheField>
    <cacheField name="X1" numFmtId="4">
      <sharedItems containsSemiMixedTypes="0" containsString="0" containsNumber="1" minValue="158779.73300000001" maxValue="461115.36300000007"/>
    </cacheField>
    <cacheField name="X2" numFmtId="4">
      <sharedItems containsSemiMixedTypes="0" containsString="0" containsNumber="1" minValue="159459.69175352005" maxValue="460898.81347920164"/>
    </cacheField>
    <cacheField name="M1" numFmtId="4">
      <sharedItems containsSemiMixedTypes="0" containsString="0" containsNumber="1" minValue="168396.43400000004" maxValue="464302.36700000003"/>
    </cacheField>
    <cacheField name="M2" numFmtId="4">
      <sharedItems containsSemiMixedTypes="0" containsString="0" containsNumber="1" minValue="168313.17607922241" maxValue="463867.13933930156"/>
    </cacheField>
    <cacheField name="BC1" numFmtId="4">
      <sharedItems containsSemiMixedTypes="0" containsString="0" containsNumber="1" minValue="-17260.656000000075" maxValue="5819.9890000000596"/>
    </cacheField>
    <cacheField name="BC2" numFmtId="4">
      <sharedItems containsSemiMixedTypes="0" containsString="0" containsNumber="1" minValue="-16539.882699104375" maxValue="5105.9767204415984"/>
    </cacheField>
    <cacheField name="CC1" numFmtId="0">
      <sharedItems containsString="0" containsBlank="1" containsNumber="1" minValue="-31522.300000000003" maxValue="-2443.6999999999989"/>
    </cacheField>
    <cacheField name="CC2" numFmtId="0">
      <sharedItems containsString="0" containsBlank="1" containsNumber="1" minValue="-31522.300000000003" maxValue="2294.2366457208068"/>
    </cacheField>
    <cacheField name="P Petro Mex 1" numFmtId="2">
      <sharedItems containsSemiMixedTypes="0" containsString="0" containsNumber="1" minValue="18.69690761944354" maxValue="102.0601226733184"/>
    </cacheField>
    <cacheField name="P Petro Mex 2" numFmtId="2">
      <sharedItems containsSemiMixedTypes="0" containsString="0" containsNumber="1" minValue="18.69690761944354" maxValue="102.0601226733184"/>
    </cacheField>
    <cacheField name="Remesas 1" numFmtId="4">
      <sharedItems containsSemiMixedTypes="0" containsString="0" containsNumber="1" minValue="8895.2638999999999" maxValue="37767.283094054867"/>
    </cacheField>
    <cacheField name="Remesas 2" numFmtId="4">
      <sharedItems containsSemiMixedTypes="0" containsString="0" containsNumber="1" minValue="8895.2638999999999" maxValue="36048.6423"/>
    </cacheField>
    <cacheField name="PIB USA 1" numFmtId="0">
      <sharedItems containsString="0" containsBlank="1" containsNumber="1" minValue="-2.5367585861620134E-2" maxValue="2.9273269506766786E-2"/>
    </cacheField>
    <cacheField name="PIB USA 2" numFmtId="0">
      <sharedItems containsString="0" containsBlank="1" containsNumber="1" minValue="-2.6441017182012416E-2" maxValue="2.9754313626322304E-2"/>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ssica Irais Reyes Sánchez" refreshedDate="43910.51761678241" createdVersion="6" refreshedVersion="6" minRefreshableVersion="3" recordCount="20" xr:uid="{5F4535C6-BBB0-458C-899D-5A30E51ABF96}">
  <cacheSource type="worksheet">
    <worksheetSource ref="A2:Y22" sheet="Sector Real"/>
  </cacheSource>
  <cacheFields count="25">
    <cacheField name="Año" numFmtId="0">
      <sharedItems containsSemiMixedTypes="0" containsString="0" containsNumber="1" containsInteger="1" minValue="2001" maxValue="2020" count="20">
        <n v="2001"/>
        <n v="2002"/>
        <n v="2003"/>
        <n v="2004"/>
        <n v="2005"/>
        <n v="2006"/>
        <n v="2007"/>
        <n v="2008"/>
        <n v="2009"/>
        <n v="2010"/>
        <n v="2011"/>
        <n v="2012"/>
        <n v="2013"/>
        <n v="2014"/>
        <n v="2015"/>
        <n v="2016"/>
        <n v="2017"/>
        <n v="2018"/>
        <n v="2019"/>
        <n v="2020"/>
      </sharedItems>
    </cacheField>
    <cacheField name="PIB 1" numFmtId="10">
      <sharedItems containsSemiMixedTypes="0" containsString="0" containsNumber="1" minValue="-5.2857441384826731E-2" maxValue="5.1181181468177961E-2"/>
    </cacheField>
    <cacheField name="PIB 2" numFmtId="10">
      <sharedItems containsSemiMixedTypes="0" containsString="0" containsNumber="1" minValue="-5.2857441384826731E-2" maxValue="5.1181181468177961E-2"/>
    </cacheField>
    <cacheField name="PIB 3" numFmtId="10">
      <sharedItems containsSemiMixedTypes="0" containsString="0" containsNumber="1" minValue="-5.2857441384826731E-2" maxValue="5.1181181468177961E-2"/>
    </cacheField>
    <cacheField name="PRIM 1" numFmtId="10">
      <sharedItems containsSemiMixedTypes="0" containsString="0" containsNumber="1" minValue="-3.7635570836978993E-2" maxValue="6.3564895374170982E-2"/>
    </cacheField>
    <cacheField name="PRIM 2" numFmtId="10">
      <sharedItems containsSemiMixedTypes="0" containsString="0" containsNumber="1" minValue="-3.5183498121561629E-2" maxValue="5.5952433782652689E-2"/>
    </cacheField>
    <cacheField name="SEC 1" numFmtId="10">
      <sharedItems containsSemiMixedTypes="0" containsString="0" containsNumber="1" minValue="-7.4757268270077559E-2" maxValue="4.5361353697505269E-2"/>
    </cacheField>
    <cacheField name="SEC 2" numFmtId="10">
      <sharedItems containsSemiMixedTypes="0" containsString="0" containsNumber="1" minValue="-7.3083497442134715E-2" maxValue="4.1436156494199183E-2"/>
    </cacheField>
    <cacheField name="TERC 1" numFmtId="10">
      <sharedItems containsSemiMixedTypes="0" containsString="0" containsNumber="1" minValue="-4.1209908880810886E-2" maxValue="5.6510877653176195E-2"/>
    </cacheField>
    <cacheField name="TERC 2" numFmtId="10">
      <sharedItems containsSemiMixedTypes="0" containsString="0" containsNumber="1" minValue="-3.8964189379071756E-2" maxValue="5.0445392205973993E-2"/>
    </cacheField>
    <cacheField name="CONSUMO  1" numFmtId="10">
      <sharedItems containsSemiMixedTypes="0" containsString="0" containsNumber="1" minValue="-7.8375444455054954E-2" maxValue="7.7233645067384726E-2"/>
    </cacheField>
    <cacheField name="CONSUMO  2" numFmtId="10">
      <sharedItems containsSemiMixedTypes="0" containsString="0" containsNumber="1" minValue="-7.748803611256061E-2" maxValue="7.2997029418627291E-2"/>
    </cacheField>
    <cacheField name="CONS PRIV 1" numFmtId="10">
      <sharedItems containsSemiMixedTypes="0" containsString="0" containsNumber="1" minValue="-6.25112195877916E-2" maxValue="4.771331126287004E-2"/>
    </cacheField>
    <cacheField name="CONS PRIV 2" numFmtId="10">
      <sharedItems containsSemiMixedTypes="0" containsString="0" containsNumber="1" minValue="-6.2653460157966467E-2" maxValue="4.771331126287004E-2"/>
    </cacheField>
    <cacheField name="CONS PÚBL 1" numFmtId="10">
      <sharedItems containsSemiMixedTypes="0" containsString="0" containsNumber="1" minValue="-2.7289499261760941E-2" maxValue="3.3632358035711629E-2"/>
    </cacheField>
    <cacheField name="CONS PÚBL 2" numFmtId="10">
      <sharedItems containsSemiMixedTypes="0" containsString="0" containsNumber="1" minValue="-2.7289499261760941E-2" maxValue="3.4799870401980737E-2"/>
    </cacheField>
    <cacheField name="IFB 1" numFmtId="10">
      <sharedItems containsSemiMixedTypes="0" containsString="0" containsNumber="1" minValue="-8.4568439407149087E-2" maxValue="0.11324570273003021"/>
    </cacheField>
    <cacheField name="IFB 2" numFmtId="10">
      <sharedItems containsSemiMixedTypes="0" containsString="0" containsNumber="1" minValue="-7.8208329160823542E-2" maxValue="0.11526940977151656"/>
    </cacheField>
    <cacheField name="IED 1" numFmtId="10">
      <sharedItems containsSemiMixedTypes="0" containsString="0" containsNumber="1" minValue="-0.39072316506181715" maxValue="1.2141872921991257"/>
    </cacheField>
    <cacheField name="IED 2" numFmtId="10">
      <sharedItems containsSemiMixedTypes="0" containsString="0" containsNumber="1" minValue="-0.35808153671154697" maxValue="1.0172444017889251"/>
    </cacheField>
    <cacheField name="IMSS 1" numFmtId="4">
      <sharedItems containsSemiMixedTypes="0" containsString="0" containsNumber="1" minValue="-339393.78407819942" maxValue="801831"/>
    </cacheField>
    <cacheField name="IMSS 2" numFmtId="4">
      <sharedItems containsSemiMixedTypes="0" containsString="0" containsNumber="1" minValue="-424562.83418493718" maxValue="808238.06015913561"/>
    </cacheField>
    <cacheField name="DESEMP 1 " numFmtId="0">
      <sharedItems containsString="0" containsBlank="1" containsNumber="1" minValue="3.1230642813795451E-2" maxValue="5.2946614636137861E-2"/>
    </cacheField>
    <cacheField name="DESEMP 2" numFmtId="0">
      <sharedItems containsString="0" containsBlank="1" containsNumber="1" minValue="3.1230642813795451E-2" maxValue="5.2946614636137861E-2"/>
    </cacheField>
    <cacheField name="DESEMP 3" numFmtId="0">
      <sharedItems containsString="0" containsBlank="1" containsNumber="1" minValue="3.1230642813795451E-2" maxValue="5.2946614636137861E-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n v="7.94"/>
    <n v="8.1177667812586591"/>
    <n v="-0.56824361065796625"/>
    <n v="-0.55874329528889677"/>
    <n v="9.1694999999999993"/>
    <n v="9.156078947368421"/>
    <n v="9.3390391000434221"/>
    <n v="9.3390391000434221"/>
    <n v="-1.2440859858713793E-2"/>
    <n v="-1.2440859858713793E-2"/>
    <n v="6.75"/>
    <n v="6.5559166853036492"/>
    <n v="-0.26070012417285393"/>
    <n v="7.6"/>
    <n v="7.5022246459441568"/>
    <n v="-0.24316331784839007"/>
    <n v="4.4034985590447162E-2"/>
    <n v="5.1344789269341273E-2"/>
    <n v="5.3591237213981291E-2"/>
    <n v="5.7893295475269557E-2"/>
  </r>
  <r>
    <x v="1"/>
    <n v="8.26"/>
    <n v="8.2768077555746586"/>
    <n v="4.0302267002518821E-2"/>
    <n v="1.9591715135642396E-2"/>
    <n v="10.439299999999999"/>
    <n v="10.224914999999999"/>
    <n v="9.6657069733278647"/>
    <n v="9.6657069733278647"/>
    <n v="3.497874564878134E-2"/>
    <n v="3.497874564878134E-2"/>
    <n v="6.98"/>
    <n v="6.9816831074481742"/>
    <n v="-0.38053844695594641"/>
    <n v="7.34"/>
    <n v="7.3163198579840962"/>
    <n v="-0.39836241862747634"/>
    <n v="5.7004794045941054E-2"/>
    <n v="5.4184929683084526E-2"/>
    <n v="4.1189565185594912E-2"/>
    <n v="4.1860423709568106E-2"/>
  </r>
  <r>
    <x v="2"/>
    <n v="6.4"/>
    <n v="6.2462598466128272"/>
    <n v="-0.2251815980629539"/>
    <n v="-0.24532983837811162"/>
    <n v="11.2372"/>
    <n v="11.248585714285714"/>
    <n v="10.79534040945579"/>
    <n v="10.79534040945579"/>
    <n v="0.11687023403927976"/>
    <n v="0.11687023403927976"/>
    <n v="6.04"/>
    <n v="6.0754679432278458"/>
    <n v="-5.5274248111886415E-2"/>
    <n v="6.17"/>
    <n v="6.2202606427047655"/>
    <n v="-6.5161054608175561E-2"/>
    <n v="3.9765218067331132E-2"/>
    <n v="4.0060702707021223E-2"/>
    <n v="3.8660575810325781E-2"/>
    <n v="3.8161868973423996E-2"/>
  </r>
  <r>
    <x v="3"/>
    <n v="8.93"/>
    <n v="8.8670410477200896"/>
    <n v="0.39531249999999996"/>
    <n v="0.41957607679873243"/>
    <n v="11.1495"/>
    <n v="11.204108695652174"/>
    <n v="11.285855791050421"/>
    <n v="11.285855791050421"/>
    <n v="4.5437694689551611E-2"/>
    <n v="4.5437694689551611E-2"/>
    <n v="8.61"/>
    <n v="8.599453119027574"/>
    <n v="1.4479156512980484E-2"/>
    <n v="8.81"/>
    <n v="8.7670214452035733"/>
    <n v="1.1606558569039471E-2"/>
    <n v="5.1908482560095948E-2"/>
    <n v="5.2131345815990437E-2"/>
    <n v="3.924735669619861E-2"/>
    <n v="3.9132817840880074E-2"/>
  </r>
  <r>
    <x v="4"/>
    <n v="8.7200000000000006"/>
    <n v="8.7938794893030803"/>
    <n v="-2.3516237402015583E-2"/>
    <n v="-8.250955197260601E-3"/>
    <n v="10.634399999999999"/>
    <n v="10.62945238095238"/>
    <n v="10.893895632175797"/>
    <n v="10.915570917771566"/>
    <n v="-3.4730211525956678E-2"/>
    <n v="-3.2809640680726004E-2"/>
    <n v="8.02"/>
    <n v="8.0414427481463591"/>
    <n v="0.37679006809965498"/>
    <n v="8.01"/>
    <n v="8.0240522891005117"/>
    <n v="0.34405980179872619"/>
    <n v="3.332741003997608E-2"/>
    <n v="3.2838466223894747E-2"/>
    <n v="3.2735611417926247E-2"/>
    <n v="3.3187566357978815E-2"/>
  </r>
  <r>
    <x v="5"/>
    <n v="7.34"/>
    <n v="7.3342209649345378"/>
    <n v="-0.15825688073394506"/>
    <n v="-0.16598573202465172"/>
    <n v="10.8116"/>
    <n v="10.847866666666667"/>
    <n v="10.900709781887743"/>
    <n v="10.893027581916636"/>
    <n v="6.2550165175268013E-4"/>
    <n v="-2.0652456957819254E-3"/>
    <n v="7.02"/>
    <n v="7.0275267716857552"/>
    <n v="-0.21920516021639613"/>
    <n v="7.17"/>
    <n v="7.1652128637777963"/>
    <n v="-0.21993486422024244"/>
    <n v="4.0532755522304953E-2"/>
    <n v="4.0285216118855161E-2"/>
    <n v="3.6452218547327941E-2"/>
    <n v="3.5398579829664545E-2"/>
  </r>
  <r>
    <x v="6"/>
    <n v="7.93"/>
    <n v="7.9254029937410007"/>
    <n v="8.0381471389645798E-2"/>
    <n v="8.0605974599476715E-2"/>
    <n v="10.915699999999999"/>
    <n v="10.848394736842103"/>
    <n v="10.928751388926036"/>
    <n v="10.92909361283199"/>
    <n v="2.5724569866896196E-3"/>
    <n v="3.3109280816681075E-3"/>
    <n v="7.44"/>
    <n v="7.4393829237415066"/>
    <n v="-1.5383683604868192E-3"/>
    <n v="7.62"/>
    <n v="7.6167382132068955"/>
    <n v="7.4335830929996849E-3"/>
    <n v="3.7590381357687885E-2"/>
    <n v="3.827442781036372E-2"/>
    <n v="3.8722925450191958E-2"/>
    <n v="3.8721490779721535E-2"/>
  </r>
  <r>
    <x v="7"/>
    <n v="8.74"/>
    <n v="8.7372323057012977"/>
    <n v="0.10214375788146279"/>
    <n v="0.10243382104372856"/>
    <n v="13.8325"/>
    <n v="13.422633333333335"/>
    <n v="11.15202101692252"/>
    <n v="11.067391459025464"/>
    <n v="2.0429564188157778E-2"/>
    <n v="1.2654100247718292E-2"/>
    <n v="7.97"/>
    <n v="7.9832721449914157"/>
    <n v="6.7408851501846501E-2"/>
    <n v="8.15"/>
    <n v="8.1638179577242429"/>
    <n v="7.0192043980608076E-2"/>
    <n v="6.5281450097157467E-2"/>
    <n v="6.1667245226448619E-2"/>
    <n v="5.5373483348319041E-2"/>
    <n v="5.2987160944198086E-2"/>
  </r>
  <r>
    <x v="8"/>
    <n v="4.93"/>
    <n v="4.9295471841509775"/>
    <n v="-0.43592677345537767"/>
    <n v="-0.43579991790600503"/>
    <n v="13.065899999999999"/>
    <n v="12.863090909090907"/>
    <n v="13.507635270661835"/>
    <n v="13.517590717523225"/>
    <n v="0.21122756585239677"/>
    <n v="0.22138904795850722"/>
    <n v="4.51"/>
    <n v="4.5072960042447958"/>
    <n v="-0.26104893363573356"/>
    <n v="4.6100000000000003"/>
    <n v="4.6068892625552511"/>
    <n v="-0.27093804881002836"/>
    <n v="3.5735378772584925E-2"/>
    <n v="4.0315544596982278E-2"/>
    <n v="4.1573379210084083E-2"/>
    <n v="4.3905418265712148E-2"/>
  </r>
  <r>
    <x v="9"/>
    <n v="4.8899999999999997"/>
    <n v="4.8871029957875187"/>
    <n v="-8.113590263691739E-3"/>
    <n v="-8.6101596714442952E-3"/>
    <n v="12.349600000000001"/>
    <n v="12.388491304347827"/>
    <n v="12.630270760704462"/>
    <n v="12.650204597127031"/>
    <n v="-6.4953227739497854E-2"/>
    <n v="-6.4167212820830377E-2"/>
    <n v="4.45"/>
    <n v="4.4113860230374184"/>
    <n v="-0.22071178366260313"/>
    <n v="4.58"/>
    <n v="4.5414051559646866"/>
    <n v="-0.19919705401888332"/>
    <n v="4.4015850903352138E-2"/>
    <n v="4.2196561700749591E-2"/>
    <n v="3.5765316229307009E-2"/>
    <n v="3.6123416834505928E-2"/>
  </r>
  <r>
    <x v="10"/>
    <n v="4.8"/>
    <n v="4.7997575382301321"/>
    <n v="-1.8404907975460127E-2"/>
    <n v="-1.7872645129982878E-2"/>
    <n v="13.9476"/>
    <n v="13.768880952380952"/>
    <n v="12.435434998629644"/>
    <n v="12.388516042540308"/>
    <n v="-1.5426095431065101E-2"/>
    <n v="-2.0686507682741717E-2"/>
    <n v="4.3099999999999996"/>
    <n v="4.3163394425319375"/>
    <n v="-3.7835728849397343E-2"/>
    <n v="4.49"/>
    <n v="4.4700938259431311"/>
    <n v="-4.9682946899656244E-2"/>
    <n v="3.8187567875879402E-2"/>
    <n v="3.5649655883436937E-2"/>
    <n v="3.3530622204483107E-2"/>
    <n v="3.271509767047287E-2"/>
  </r>
  <r>
    <x v="11"/>
    <n v="4.84"/>
    <n v="4.8394764464076001"/>
    <n v="8.3333333333333037E-3"/>
    <n v="8.2751905405860082E-3"/>
    <n v="12.9658"/>
    <n v="12.870478947368422"/>
    <n v="13.161326253475423"/>
    <n v="13.18941835663643"/>
    <n v="5.8372807619980316E-2"/>
    <n v="6.4648769178321519E-2"/>
    <n v="3.91"/>
    <n v="3.9375782208330143"/>
    <n v="-5.1179307377652306E-3"/>
    <n v="4.26"/>
    <n v="4.2797942171057803"/>
    <n v="2.0358068629819925E-3"/>
    <n v="3.5682900213421354E-2"/>
    <n v="4.0178647169280213E-2"/>
    <n v="2.9001250674728363E-2"/>
    <n v="3.2403944513962557E-2"/>
  </r>
  <r>
    <x v="12"/>
    <n v="3.79"/>
    <n v="3.7947868885416121"/>
    <n v="-0.21694214876033058"/>
    <n v="-0.21586830092777354"/>
    <n v="13.084300000000001"/>
    <n v="13.007550000000004"/>
    <n v="12.7723834757857"/>
    <n v="12.768700872337584"/>
    <n v="-2.9551944097352401E-2"/>
    <n v="-3.1898107476980297E-2"/>
    <n v="3.18"/>
    <n v="3.2145291190475902"/>
    <n v="-0.12452801265087465"/>
    <n v="3.3"/>
    <n v="3.3612229375371552"/>
    <n v="-0.14089127338136942"/>
    <n v="3.9740409898736839E-2"/>
    <n v="3.7349588472618711E-2"/>
    <n v="2.7768966976377207E-2"/>
    <n v="2.6358782309031437E-2"/>
  </r>
  <r>
    <x v="13"/>
    <n v="3.3"/>
    <n v="3.2985071775749981"/>
    <n v="-0.12928759894459108"/>
    <n v="-0.13077933637462869"/>
    <n v="14.741400000000001"/>
    <n v="14.512895238095238"/>
    <n v="13.305604660275526"/>
    <n v="13.262660160274484"/>
    <n v="4.1747978010582276E-2"/>
    <n v="3.8685164048836373E-2"/>
    <n v="2.74"/>
    <n v="2.75746157411211"/>
    <n v="-0.17586149468150603"/>
    <n v="2.94"/>
    <n v="2.9320051712658683"/>
    <n v="-0.14953262140907753"/>
    <n v="4.0813215195322661E-2"/>
    <n v="4.1341318008884187E-2"/>
    <n v="3.2448177346399598E-2"/>
    <n v="3.2841826942838992E-2"/>
  </r>
  <r>
    <x v="14"/>
    <n v="3.42"/>
    <n v="3.4048359187498063"/>
    <n v="3.6363636363636376E-2"/>
    <n v="3.2235413006734381E-2"/>
    <n v="17.248699999999999"/>
    <n v="17.066622727272726"/>
    <n v="15.86803089009579"/>
    <n v="15.77125953907713"/>
    <n v="0.19258247146561502"/>
    <n v="0.18914752760661324"/>
    <n v="3.05"/>
    <n v="3.0835569597690529"/>
    <n v="-2.0711792132330431E-2"/>
    <n v="3.29"/>
    <n v="3.2916327287940841"/>
    <n v="-2.5429730011777507E-2"/>
    <n v="2.1308127762603712E-2"/>
    <n v="2.28206528536119E-2"/>
    <n v="2.4119558744004177E-2"/>
    <n v="2.3885013822711132E-2"/>
  </r>
  <r>
    <x v="15"/>
    <n v="5.84"/>
    <n v="5.75811981591775"/>
    <n v="0.70760233918128645"/>
    <n v="0.69115926679721662"/>
    <n v="20.619399999999999"/>
    <n v="20.520576190476184"/>
    <n v="18.690826984205405"/>
    <n v="18.570909149658998"/>
    <n v="0.17789202161633644"/>
    <n v="0.17751591771380437"/>
    <n v="5.69"/>
    <n v="5.6673517211362787"/>
    <n v="0.35346954725618263"/>
    <n v="5.96"/>
    <n v="5.9060353056749433"/>
    <n v="0.35674474635256348"/>
    <n v="3.360274018830367E-2"/>
    <n v="3.2143528873302962E-2"/>
    <n v="3.4373659982047888E-2"/>
    <n v="3.2571116387098309E-2"/>
  </r>
  <r>
    <x v="16"/>
    <n v="7.51"/>
    <n v="7.490496986318206"/>
    <n v="0.28595890410958913"/>
    <n v="0.30085813178313381"/>
    <n v="19.6629"/>
    <n v="19.181221052631578"/>
    <n v="18.919726655526329"/>
    <n v="18.963503136324945"/>
    <n v="1.2246631543609832E-2"/>
    <n v="2.114026747436637E-2"/>
    <n v="7.22"/>
    <n v="7.2168487508281043"/>
    <n v="0.65407284891130857"/>
    <n v="7.36"/>
    <n v="7.3109602267582501"/>
    <n v="0.62814811014735228"/>
    <n v="6.773048198179743E-2"/>
    <n v="6.618907877777902E-2"/>
    <n v="4.8687783623541092E-2"/>
    <n v="4.8542256374656256E-2"/>
  </r>
  <r>
    <x v="17"/>
    <n v="8.41"/>
    <n v="8.3830384141551075"/>
    <n v="0.11984021304926773"/>
    <n v="0.11915650316223014"/>
    <n v="19.651199999999999"/>
    <n v="20.111178947368426"/>
    <n v="19.242101838960046"/>
    <n v="19.206806929880155"/>
    <n v="1.7039103645799969E-2"/>
    <n v="1.2830108013595742E-2"/>
    <n v="8.17"/>
    <n v="8.1157244053606945"/>
    <n v="0.14062260910961122"/>
    <n v="8.31"/>
    <n v="8.2812242065435449"/>
    <n v="0.13931593846519941"/>
    <n v="4.8305461995368004E-2"/>
    <n v="4.825931338327516E-2"/>
    <n v="3.6830818113137154E-2"/>
    <n v="3.6777459567478132E-2"/>
  </r>
  <r>
    <x v="18"/>
    <n v="7.7"/>
    <n v="7.7291947557794831"/>
    <n v="-8.4423305588585018E-2"/>
    <n v="-7.7996023168828921E-2"/>
    <n v="18.8642"/>
    <n v="19.107099999999999"/>
    <n v="19.257241055231955"/>
    <n v="19.288461237322295"/>
    <n v="7.8677560271800395E-4"/>
    <n v="4.251321301882216E-3"/>
    <n v="7.25"/>
    <n v="7.146774877256707"/>
    <n v="2.8834267429843186E-2"/>
    <n v="7.37"/>
    <n v="7.3952969905636383"/>
    <n v="1.2643404735934505E-2"/>
    <n v="2.8285769753445988E-2"/>
    <n v="2.9726236721559385E-2"/>
    <n v="3.5946407097393385E-2"/>
    <n v="3.6595359069020894E-2"/>
  </r>
  <r>
    <x v="19"/>
    <n v="7.3982703388624564"/>
    <n v="7.4006138616717916"/>
    <n v="-1.0018459913436695E-2"/>
    <n v="-1.1831529025397636E-2"/>
    <n v="20.230010032815521"/>
    <n v="20.178803832424105"/>
    <n v="19.815776048399055"/>
    <n v="19.923469622795089"/>
    <n v="2.9003894772109851E-2"/>
    <n v="3.4596262551437995E-2"/>
    <n v="6.3313735587746685"/>
    <n v="6.3533459870894173"/>
    <n v="-9.4399509435374285E-2"/>
    <n v="6.9377594032539918"/>
    <n v="6.935382375751435"/>
    <n v="-5.9653835360694574E-2"/>
    <n v="2.9987360204609459E-2"/>
    <n v="3.3491896570794655E-2"/>
    <n v="3.7083703034652249E-2"/>
    <n v="3.8802834356188809E-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n v="158779.73300000001"/>
    <n v="159459.69175352005"/>
    <n v="168396.43400000004"/>
    <n v="169093.41831224124"/>
    <n v="-9616.70100000003"/>
    <n v="-9633.7265587211878"/>
    <m/>
    <m/>
    <n v="18.69690761944354"/>
    <n v="18.69690761944354"/>
    <n v="8895.2638999999999"/>
    <n v="8895.2638999999999"/>
    <m/>
    <m/>
  </r>
  <r>
    <x v="1"/>
    <n v="161045.98000000001"/>
    <n v="160585.10660530179"/>
    <n v="168678.889"/>
    <n v="168313.17607922241"/>
    <n v="-7632.9089999999851"/>
    <n v="-7728.0694739206228"/>
    <m/>
    <m/>
    <n v="21.559670170292879"/>
    <n v="21.559670170292879"/>
    <n v="9814.4480999999996"/>
    <n v="9814.4480999999996"/>
    <m/>
    <m/>
  </r>
  <r>
    <x v="2"/>
    <n v="164766.43599999999"/>
    <n v="164224.59193666809"/>
    <n v="170545.84400000001"/>
    <n v="170068.16908247946"/>
    <n v="-5779.4080000000249"/>
    <n v="-5843.5771458113741"/>
    <m/>
    <m/>
    <n v="24.807004725122372"/>
    <n v="24.807004725122372"/>
    <n v="15138.686499999998"/>
    <n v="15138.686499999998"/>
    <m/>
    <m/>
  </r>
  <r>
    <x v="3"/>
    <n v="187998.55499999996"/>
    <n v="187474.30527120605"/>
    <n v="196809.65200000003"/>
    <n v="195786.58204403476"/>
    <n v="-8811.0970000000671"/>
    <n v="-8312.2767728287145"/>
    <m/>
    <m/>
    <n v="31.014356860287975"/>
    <n v="31.014356860287975"/>
    <n v="18331.747800000001"/>
    <n v="18331.747800000001"/>
    <m/>
    <m/>
  </r>
  <r>
    <x v="4"/>
    <n v="214232.95600000001"/>
    <n v="211906.94376600313"/>
    <n v="221819.52600000001"/>
    <n v="219468.36751811297"/>
    <n v="-7586.570000000007"/>
    <n v="-7561.4237521098403"/>
    <m/>
    <m/>
    <n v="42.441678029000016"/>
    <n v="42.441678029000016"/>
    <n v="21688.271000000001"/>
    <n v="21688.271000000001"/>
    <m/>
    <m/>
  </r>
  <r>
    <x v="5"/>
    <n v="249925.144"/>
    <n v="249525.39687082393"/>
    <n v="256058.35199999996"/>
    <n v="255631.65093746659"/>
    <n v="-6133.2079999999551"/>
    <n v="-6106.2540666426648"/>
    <n v="-3551.5"/>
    <n v="-3551.5"/>
    <n v="53.252400526066367"/>
    <n v="53.252400526066367"/>
    <n v="25566.834999999999"/>
    <n v="25566.834999999999"/>
    <n v="2.8549723399156512E-2"/>
    <n v="2.7888217603456278E-2"/>
  </r>
  <r>
    <x v="6"/>
    <n v="271875.31199999998"/>
    <n v="270511.77877753385"/>
    <n v="281949.049"/>
    <n v="280843.68478034047"/>
    <n v="-10073.737000000023"/>
    <n v="-10331.906002806616"/>
    <n v="-9898"/>
    <n v="-9898"/>
    <n v="61.320554921869075"/>
    <n v="61.320554921869075"/>
    <n v="26058.8181"/>
    <n v="26058.8181"/>
    <n v="1.8761763783879726E-2"/>
    <n v="1.9225222184450219E-2"/>
  </r>
  <r>
    <x v="7"/>
    <n v="291342.59499999997"/>
    <n v="293101.76796210988"/>
    <n v="308603.25100000005"/>
    <n v="309641.65066121425"/>
    <n v="-17260.656000000075"/>
    <n v="-16539.882699104375"/>
    <n v="-16804.5"/>
    <n v="-16804.5"/>
    <n v="85.534697746070208"/>
    <n v="85.534697746070208"/>
    <n v="25144.985199999999"/>
    <n v="25144.985199999999"/>
    <n v="-1.3657980103006784E-3"/>
    <n v="1.9651486700054122E-3"/>
  </r>
  <r>
    <x v="8"/>
    <n v="229703.55000000002"/>
    <n v="228334.0600757199"/>
    <n v="234384.97200000001"/>
    <n v="233958.45774382274"/>
    <n v="-4681.4219999999914"/>
    <n v="-5624.3976681028435"/>
    <n v="-7794.9000000000015"/>
    <n v="-7794.9000000000015"/>
    <n v="57.276342719171673"/>
    <n v="57.276342719171673"/>
    <n v="21306.332699999995"/>
    <n v="21306.332699999995"/>
    <n v="-2.5367585861620134E-2"/>
    <n v="-2.6441017182012416E-2"/>
  </r>
  <r>
    <x v="9"/>
    <n v="298473.14600000001"/>
    <n v="296595.74696933571"/>
    <n v="301481.81900000002"/>
    <n v="299579.79022601229"/>
    <n v="-3008.6730000000098"/>
    <n v="-2984.0432566765812"/>
    <n v="-4871.6000000000004"/>
    <n v="-4871.6000000000004"/>
    <n v="72.04501881666728"/>
    <n v="72.04501881666728"/>
    <n v="21303.882000000005"/>
    <n v="21303.882000000005"/>
    <n v="2.5637681599429474E-2"/>
    <n v="2.2809798595742503E-2"/>
  </r>
  <r>
    <x v="10"/>
    <n v="349433.38599999994"/>
    <n v="348363.27692961378"/>
    <n v="350842.87599999999"/>
    <n v="349826.03472467395"/>
    <n v="-1409.4900000000489"/>
    <n v="-1462.7577950601699"/>
    <n v="-11898.1"/>
    <n v="-11898.1"/>
    <n v="100.92816817612214"/>
    <n v="100.92816817612214"/>
    <n v="22802.971599999997"/>
    <n v="22802.971599999997"/>
    <n v="1.550833853487088E-2"/>
    <n v="1.6469956449551626E-2"/>
  </r>
  <r>
    <x v="11"/>
    <n v="370769.89"/>
    <n v="370313.43770104524"/>
    <n v="370751.55900000001"/>
    <n v="370473.04047046613"/>
    <n v="18.331000000005588"/>
    <n v="-159.60276942088967"/>
    <n v="-18651.900000000001"/>
    <n v="-18651.900000000001"/>
    <n v="102.0601226733184"/>
    <n v="102.0601226733184"/>
    <n v="22438.321999999996"/>
    <n v="22438.321999999996"/>
    <n v="2.2495473950847611E-2"/>
    <n v="2.2318234182026053E-2"/>
  </r>
  <r>
    <x v="12"/>
    <n v="380015.05099999998"/>
    <n v="379389.16320178827"/>
    <n v="381210.16800000001"/>
    <n v="380954.84983414313"/>
    <n v="-1195.1170000000275"/>
    <n v="-1565.6866323548602"/>
    <n v="-31522.300000000003"/>
    <n v="-31522.300000000003"/>
    <n v="98.792097558401338"/>
    <n v="98.792097558401338"/>
    <n v="22302.751"/>
    <n v="22302.751"/>
    <n v="1.8420810140391763E-2"/>
    <n v="1.7850574145658715E-2"/>
  </r>
  <r>
    <x v="13"/>
    <n v="396913.63199999998"/>
    <n v="396183.84663408331"/>
    <n v="399984.33600000001"/>
    <n v="398698.31925458973"/>
    <n v="-3070.704000000027"/>
    <n v="-2514.4726205064217"/>
    <n v="-25419"/>
    <n v="-25419"/>
    <n v="87.717163812308556"/>
    <n v="87.717163812308556"/>
    <n v="23647.283799999997"/>
    <n v="23647.283799999997"/>
    <n v="2.5259710005283598E-2"/>
    <n v="2.4850676362559776E-2"/>
  </r>
  <r>
    <x v="14"/>
    <n v="380550.23900000006"/>
    <n v="381641.48020566988"/>
    <n v="395234.16999999993"/>
    <n v="395937.41873453738"/>
    <n v="-14683.930999999866"/>
    <n v="-14295.938528867497"/>
    <n v="-31010.699999999997"/>
    <n v="-31010.699999999997"/>
    <n v="44.211684081713493"/>
    <n v="44.211684081713493"/>
    <n v="24784.7726"/>
    <n v="24784.7726"/>
    <n v="2.9080203537270588E-2"/>
    <n v="2.9754313626322304E-2"/>
  </r>
  <r>
    <x v="15"/>
    <n v="373948.26300000004"/>
    <n v="373064.87071264617"/>
    <n v="387070.45299999998"/>
    <n v="386578.49548911327"/>
    <n v="-13122.189999999944"/>
    <n v="-13513.624776467099"/>
    <n v="-24310.600000000002"/>
    <n v="-24310.600000000002"/>
    <n v="35.751853013214856"/>
    <n v="35.751853013214856"/>
    <n v="26993.281599999998"/>
    <n v="26993.281599999998"/>
    <n v="1.6378393892969578E-2"/>
    <n v="1.6528359359291978E-2"/>
  </r>
  <r>
    <x v="16"/>
    <n v="409432.5749999999"/>
    <n v="408179.46872136061"/>
    <n v="420394.58699999994"/>
    <n v="419135.08891043212"/>
    <n v="-10962.012000000046"/>
    <n v="-10955.620189071517"/>
    <n v="-20494.7"/>
    <n v="-20494.7"/>
    <n v="46.445058524935526"/>
    <n v="46.445058524935526"/>
    <n v="30290.545099999999"/>
    <n v="30290.545099999999"/>
    <n v="2.3697995978012143E-2"/>
    <n v="2.3053783009209461E-2"/>
  </r>
  <r>
    <x v="17"/>
    <n v="450684.54899999994"/>
    <n v="449945.49707023916"/>
    <n v="464302.36700000003"/>
    <n v="463867.13933930156"/>
    <n v="-13617.818000000087"/>
    <n v="-13921.642269062402"/>
    <n v="-23004"/>
    <n v="-23004"/>
    <n v="61.827203826203771"/>
    <n v="61.827203826203771"/>
    <n v="33677.227200000001"/>
    <n v="33677.227200000001"/>
    <n v="2.9273269506766786E-2"/>
    <n v="2.9291915524032541E-2"/>
  </r>
  <r>
    <x v="18"/>
    <n v="461115.36300000007"/>
    <n v="460898.81347920164"/>
    <n v="455295.37400000001"/>
    <n v="455792.83675876004"/>
    <n v="5819.9890000000596"/>
    <n v="5105.9767204415984"/>
    <n v="-2443.6999999999989"/>
    <n v="-2443.6999999999989"/>
    <n v="56.146485533407947"/>
    <n v="56.146485533407947"/>
    <n v="36048.6423"/>
    <n v="36048.6423"/>
    <n v="2.3303837447403275E-2"/>
    <n v="2.085336909676383E-2"/>
  </r>
  <r>
    <x v="19"/>
    <n v="432255.51897601306"/>
    <n v="432255.51897601306"/>
    <n v="436157.11751307291"/>
    <n v="436157.11751307291"/>
    <n v="-3901.5985370598501"/>
    <n v="-3901.5985370598501"/>
    <n v="-18722.634115735182"/>
    <n v="2294.2366457208068"/>
    <n v="43.617272557278795"/>
    <n v="54.168527266556758"/>
    <n v="37767.283094054867"/>
    <n v="35851.466195513873"/>
    <n v="2.24010042347218E-2"/>
    <n v="1.379524145073785E-2"/>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n v="-4.0439012669283292E-3"/>
    <n v="-4.0439012669283292E-3"/>
    <n v="-4.0439012669283292E-3"/>
    <n v="5.352537994947193E-2"/>
    <n v="4.9454888888499804E-2"/>
    <n v="-2.1834710368984211E-2"/>
    <n v="-2.0567961410339897E-2"/>
    <n v="3.2749916979479821E-3"/>
    <n v="6.9582962401557591E-3"/>
    <n v="-4.9690832924855766E-3"/>
    <n v="-4.9690832924855766E-3"/>
    <n v="2.5063748073223424E-2"/>
    <n v="2.5063748073223424E-2"/>
    <n v="-2.7289499261760941E-2"/>
    <n v="-2.7289499261760941E-2"/>
    <n v="-3.2432432432432545E-2"/>
    <n v="-3.8226564927558382E-2"/>
    <n v="0.64960947872468755"/>
    <n v="0.65846062875441569"/>
    <n v="-266815"/>
    <n v="-280020.46280704439"/>
    <m/>
    <m/>
    <m/>
  </r>
  <r>
    <x v="1"/>
    <n v="-3.9844483409434694E-4"/>
    <n v="-3.9844483409434694E-4"/>
    <n v="-3.9844483409434694E-4"/>
    <n v="-9.0655863413372506E-3"/>
    <n v="4.0626470720184216E-4"/>
    <n v="-1.5031493290176612E-2"/>
    <n v="-1.6755762877169622E-2"/>
    <n v="8.7855091452224698E-3"/>
    <n v="6.8041677846648607E-3"/>
    <n v="2.2360323155694584E-3"/>
    <n v="2.2360323155694584E-3"/>
    <n v="1.6937134865318004E-2"/>
    <n v="1.6937134865318004E-2"/>
    <n v="3.4451356982663217E-3"/>
    <n v="3.4451356982663217E-3"/>
    <n v="-2.7932960893854775E-2"/>
    <n v="-2.539107803344598E-2"/>
    <n v="-0.19918550759077036"/>
    <n v="-0.17591657974960284"/>
    <n v="61356"/>
    <n v="47494.716505378485"/>
    <m/>
    <m/>
    <m/>
  </r>
  <r>
    <x v="2"/>
    <n v="1.4463826876150332E-2"/>
    <n v="1.4463826876150332E-2"/>
    <n v="1.4463826876150332E-2"/>
    <n v="3.8311916854492978E-2"/>
    <n v="3.1842662200915139E-2"/>
    <n v="1.7596297554150819E-2"/>
    <n v="1.6411630714910919E-2"/>
    <n v="1.1227667380265594E-2"/>
    <n v="1.1759438497004115E-2"/>
    <n v="1.6733148031220502E-2"/>
    <n v="1.6733148031220502E-2"/>
    <n v="2.2297088085012851E-2"/>
    <n v="2.2297088085012851E-2"/>
    <n v="-1.554270712376904E-3"/>
    <n v="-1.554270712376904E-3"/>
    <n v="4.7413793103448398E-2"/>
    <n v="3.5965734496286261E-2"/>
    <n v="-0.2424571054635124"/>
    <n v="-0.23379774758435001"/>
    <n v="25280"/>
    <n v="8159.3646821435541"/>
    <m/>
    <m/>
    <m/>
  </r>
  <r>
    <x v="3"/>
    <n v="3.9205908102128761E-2"/>
    <n v="3.9205908102128761E-2"/>
    <n v="3.9205908102128761E-2"/>
    <n v="2.3576889922508393E-2"/>
    <n v="2.4452084164700683E-2"/>
    <n v="3.8530218851695164E-2"/>
    <n v="3.6773709520460551E-2"/>
    <n v="4.0439653688871813E-2"/>
    <n v="3.7547798364800711E-2"/>
    <n v="4.4715177374531789E-2"/>
    <n v="4.4715177374531789E-2"/>
    <n v="4.771331126287004E-2"/>
    <n v="4.771331126287004E-2"/>
    <n v="-9.7107745412485791E-3"/>
    <n v="-9.7107745412485791E-3"/>
    <n v="9.4650205761316775E-2"/>
    <n v="0.10014837514696384"/>
    <n v="0.36690066313490743"/>
    <n v="0.31466508741405552"/>
    <n v="375296"/>
    <n v="376606.89246959426"/>
    <m/>
    <m/>
    <m/>
  </r>
  <r>
    <x v="4"/>
    <n v="2.3078070640330628E-2"/>
    <n v="2.3078070640330628E-2"/>
    <n v="2.3078070640330628E-2"/>
    <n v="-3.6454092724149567E-2"/>
    <n v="-3.0106325879538431E-2"/>
    <n v="2.1502694881601725E-2"/>
    <n v="2.1906797009362045E-2"/>
    <n v="2.6985590245828917E-2"/>
    <n v="2.8002347765986757E-2"/>
    <n v="2.9808130668460775E-2"/>
    <n v="2.5699792301185909E-2"/>
    <n v="2.7590498092267879E-2"/>
    <n v="2.4242053446737799E-2"/>
    <n v="2.2558142407097082E-2"/>
    <n v="2.055754104241192E-2"/>
    <n v="0.10275689223057638"/>
    <n v="9.9853750869776547E-2"/>
    <n v="4.4192603563427024E-2"/>
    <n v="6.8901542647685998E-2"/>
    <n v="428688"/>
    <n v="439908.15420789272"/>
    <n v="3.1230642813795451E-2"/>
    <n v="3.1230642813795451E-2"/>
    <n v="3.1230642813795451E-2"/>
  </r>
  <r>
    <x v="5"/>
    <n v="4.4950778942140834E-2"/>
    <n v="4.4950778942140834E-2"/>
    <n v="4.4950778942140834E-2"/>
    <n v="6.2790664591625633E-2"/>
    <n v="5.028520868534736E-2"/>
    <n v="4.1295785258641082E-2"/>
    <n v="4.1436156494199183E-2"/>
    <n v="4.4163986842212344E-2"/>
    <n v="4.3929146219452209E-2"/>
    <n v="5.434712871206937E-2"/>
    <n v="5.6916019427486031E-2"/>
    <n v="4.0591114823600893E-2"/>
    <n v="4.2222371345770338E-2"/>
    <n v="2.707533926350747E-2"/>
    <n v="2.8898103577213785E-2"/>
    <n v="6.0227272727272796E-2"/>
    <n v="6.3485086582972583E-2"/>
    <n v="-0.18793637840200705"/>
    <n v="-0.16192725013227027"/>
    <n v="616927"/>
    <n v="630255.61161500402"/>
    <n v="3.5944521087012717E-2"/>
    <n v="3.5944521087012717E-2"/>
    <n v="3.5944521087012717E-2"/>
  </r>
  <r>
    <x v="6"/>
    <n v="2.2914457160208235E-2"/>
    <n v="2.2914457160208235E-2"/>
    <n v="2.2914457160208235E-2"/>
    <n v="4.2289008712654841E-2"/>
    <n v="4.7945679124643537E-2"/>
    <n v="9.2652974158946577E-3"/>
    <n v="1.0891313549554971E-2"/>
    <n v="3.0580923679823124E-2"/>
    <n v="3.045372690522985E-2"/>
    <n v="2.8773859831827009E-2"/>
    <n v="2.8737137862940632E-2"/>
    <n v="2.5094209167142223E-2"/>
    <n v="2.5940911099421093E-2"/>
    <n v="1.8228667377208296E-2"/>
    <n v="1.6620723607699395E-2"/>
    <n v="7.7170418006430985E-2"/>
    <n v="7.960366131323271E-2"/>
    <n v="0.53748658085491785"/>
    <n v="0.43521877123568564"/>
    <n v="529214"/>
    <n v="537491.33476451598"/>
    <n v="3.4625736884409106E-2"/>
    <n v="3.4625736884409106E-2"/>
    <n v="3.4625736884409106E-2"/>
  </r>
  <r>
    <x v="7"/>
    <n v="1.1435845854905313E-2"/>
    <n v="1.1435845854905313E-2"/>
    <n v="1.1435845854905313E-2"/>
    <n v="-4.4536268035388904E-4"/>
    <n v="7.5117436148186556E-4"/>
    <n v="-1.0494422757562627E-2"/>
    <n v="-7.5641038017159046E-3"/>
    <n v="2.3439879715187573E-2"/>
    <n v="2.5640890134669636E-2"/>
    <n v="1.6471031481146703E-2"/>
    <n v="1.8561484899450864E-2"/>
    <n v="7.0818119052602491E-3"/>
    <n v="8.7696160595707173E-3"/>
    <n v="2.9263027645709982E-2"/>
    <n v="2.956721519548422E-2"/>
    <n v="-1.6915422885572129E-2"/>
    <n v="-1.7846856553436541E-2"/>
    <n v="-9.1991489809325588E-2"/>
    <n v="-5.0313428951679229E-2"/>
    <n v="-29589"/>
    <n v="-6331.9116816148162"/>
    <n v="4.1814290591215143E-2"/>
    <n v="4.1814290591215143E-2"/>
    <n v="4.1814290591215143E-2"/>
  </r>
  <r>
    <x v="8"/>
    <n v="-5.2857441384826731E-2"/>
    <n v="-5.2857441384826731E-2"/>
    <n v="-5.2857441384826731E-2"/>
    <n v="-2.1191647296492366E-2"/>
    <n v="-1.6499586837722124E-2"/>
    <n v="-7.4757268270077559E-2"/>
    <n v="-7.3083497442134715E-2"/>
    <n v="-4.1209908880810886E-2"/>
    <n v="-3.8964189379071756E-2"/>
    <n v="-7.8375444455054954E-2"/>
    <n v="-7.748803611256061E-2"/>
    <n v="-6.25112195877916E-2"/>
    <n v="-6.2653460157966467E-2"/>
    <n v="2.9394189935469051E-2"/>
    <n v="2.9870839397010851E-2"/>
    <n v="-5.2631578947368474E-2"/>
    <n v="-5.9137798027170563E-2"/>
    <n v="-0.39072316506181715"/>
    <n v="-0.35808153671154697"/>
    <n v="-171713"/>
    <n v="-245173.98225534521"/>
    <n v="5.2349478339021233E-2"/>
    <n v="5.2349478339021233E-2"/>
    <n v="5.2349478339021233E-2"/>
  </r>
  <r>
    <x v="9"/>
    <n v="5.1181181468177961E-2"/>
    <n v="5.1181181468177961E-2"/>
    <n v="5.1181181468177961E-2"/>
    <n v="2.4934567172015587E-2"/>
    <n v="1.9967719872865164E-2"/>
    <n v="4.5361353697505269E-2"/>
    <n v="3.8456889676372175E-2"/>
    <n v="5.6510877653176195E-2"/>
    <n v="5.0445392205973993E-2"/>
    <n v="7.7233645067384726E-2"/>
    <n v="7.2997029418627291E-2"/>
    <n v="3.5915761073932462E-2"/>
    <n v="3.3992364356631111E-2"/>
    <n v="2.2832146503249273E-2"/>
    <n v="2.2814054031751629E-2"/>
    <n v="5.6623931623931645E-2"/>
    <n v="6.0184439342279239E-2"/>
    <n v="0.51151141007172796"/>
    <n v="0.38619630765249191"/>
    <n v="732379"/>
    <n v="741759.15570582822"/>
    <n v="5.2946614636137861E-2"/>
    <n v="5.2946614636137861E-2"/>
    <n v="5.2946614636137861E-2"/>
  </r>
  <r>
    <x v="10"/>
    <n v="3.6630079277671923E-2"/>
    <n v="3.6630079277671923E-2"/>
    <n v="3.6630079277671923E-2"/>
    <n v="-3.7635570836978993E-2"/>
    <n v="-3.5183498121561629E-2"/>
    <n v="2.8491858411375581E-2"/>
    <n v="2.7517593706232413E-2"/>
    <n v="4.4885442431114475E-2"/>
    <n v="4.5909254775506447E-2"/>
    <n v="4.1266458153156327E-2"/>
    <n v="4.2054983670772428E-2"/>
    <n v="3.3603408817775682E-2"/>
    <n v="3.3422564151136758E-2"/>
    <n v="3.0353711594818256E-2"/>
    <n v="2.9499467376310484E-2"/>
    <n v="0.11324570273003021"/>
    <n v="0.11526940977151656"/>
    <n v="-5.8420214842663243E-2"/>
    <n v="-4.4713784495317821E-2"/>
    <n v="611552"/>
    <n v="605775.94353780337"/>
    <n v="4.8550478983739542E-2"/>
    <n v="4.8550478983739542E-2"/>
    <n v="4.8550478983739542E-2"/>
  </r>
  <r>
    <x v="11"/>
    <n v="3.6423226778000917E-2"/>
    <n v="3.6423226778000917E-2"/>
    <n v="3.6423226778000917E-2"/>
    <n v="6.3564895374170982E-2"/>
    <n v="5.5952433782652689E-2"/>
    <n v="2.8445510441960087E-2"/>
    <n v="3.1275151952125935E-2"/>
    <n v="4.0800082091612566E-2"/>
    <n v="4.0745070273272121E-2"/>
    <n v="4.0691158940837635E-2"/>
    <n v="4.0763633806531141E-2"/>
    <n v="2.3392609471866832E-2"/>
    <n v="2.4071897857590674E-2"/>
    <n v="3.3632358035711629E-2"/>
    <n v="3.4799870401980737E-2"/>
    <n v="-5.9037238873751119E-2"/>
    <n v="-4.7439775739632206E-2"/>
    <n v="-0.14842680483291559"/>
    <n v="-0.10840621061419076"/>
    <n v="711708"/>
    <n v="721462.93382423371"/>
    <n v="4.8632605491885993E-2"/>
    <n v="4.8632605491885993E-2"/>
    <n v="4.8632605491885993E-2"/>
  </r>
  <r>
    <x v="12"/>
    <n v="1.3540919630945503E-2"/>
    <n v="1.3540919630945503E-2"/>
    <n v="1.3540919630945503E-2"/>
    <n v="2.2802083818177943E-2"/>
    <n v="2.6444222925577021E-2"/>
    <n v="-2.2316626610813239E-3"/>
    <n v="-1.6652882488354948E-3"/>
    <n v="2.1761111716627868E-2"/>
    <n v="2.3806937321390942E-2"/>
    <n v="1.5403035595855874E-2"/>
    <n v="1.6662606105641853E-2"/>
    <n v="1.7563783658111065E-2"/>
    <n v="1.7380928060487522E-2"/>
    <n v="5.4258334321322099E-3"/>
    <n v="5.1311752257614529E-3"/>
    <n v="1.4478764478764505E-2"/>
    <n v="2.9260175717942261E-3"/>
    <n v="1.2141872921991257"/>
    <n v="1.0172444017889251"/>
    <n v="463018"/>
    <n v="468038.20139523596"/>
    <n v="4.6309833291726249E-2"/>
    <n v="4.6309833291726249E-2"/>
    <n v="4.6309833291726249E-2"/>
  </r>
  <r>
    <x v="13"/>
    <n v="2.8043401283809999E-2"/>
    <n v="2.8043401283809999E-2"/>
    <n v="2.8043401283809999E-2"/>
    <n v="3.7806386011509874E-2"/>
    <n v="3.7951048612469895E-2"/>
    <n v="2.5801194518227932E-2"/>
    <n v="2.3720602614323738E-2"/>
    <n v="2.6633424830406094E-2"/>
    <n v="2.5339120547716476E-2"/>
    <n v="3.5674852491304643E-2"/>
    <n v="3.400044390069823E-2"/>
    <n v="2.1000113593815373E-2"/>
    <n v="2.0833192097264863E-2"/>
    <n v="2.61313787690578E-2"/>
    <n v="2.6277005841304435E-2"/>
    <n v="7.5166508087535666E-2"/>
    <n v="7.2424219994154271E-2"/>
    <n v="-0.37235717688131575"/>
    <n v="-0.30353051301935929"/>
    <n v="714526"/>
    <n v="707609.73848593608"/>
    <n v="4.3843257517022206E-2"/>
    <n v="4.3843257517022206E-2"/>
    <n v="4.3843257517022206E-2"/>
  </r>
  <r>
    <x v="14"/>
    <n v="3.2879915993309305E-2"/>
    <n v="3.2879915993309305E-2"/>
    <n v="3.2879915993309305E-2"/>
    <n v="2.0684761314262667E-2"/>
    <n v="2.1869425443008073E-2"/>
    <n v="1.2335170643075877E-2"/>
    <n v="1.4174717486232558E-2"/>
    <n v="4.2507846998554477E-2"/>
    <n v="4.1892677152824742E-2"/>
    <n v="3.947428657386709E-2"/>
    <n v="4.0198642570291598E-2"/>
    <n v="2.7154001828550101E-2"/>
    <n v="2.6606667466655631E-2"/>
    <n v="1.9018347513260148E-2"/>
    <n v="1.9514991133100512E-2"/>
    <n v="1.7699115044247815E-2"/>
    <n v="1.8331451149619982E-2"/>
    <n v="0.17799796084138397"/>
    <n v="0.11460087770597216"/>
    <n v="644446"/>
    <n v="668750.02043247968"/>
    <n v="4.1637965622007181E-2"/>
    <n v="4.1637965622007181E-2"/>
    <n v="4.1637965622007181E-2"/>
  </r>
  <r>
    <x v="15"/>
    <n v="2.9105464590041707E-2"/>
    <n v="2.9105464590041707E-2"/>
    <n v="2.9105464590041707E-2"/>
    <n v="3.5217380257812181E-2"/>
    <n v="3.2034928912735294E-2"/>
    <n v="3.7893859308897326E-3"/>
    <n v="4.2126757341769405E-3"/>
    <n v="3.870335360364896E-2"/>
    <n v="3.8562277706619019E-2"/>
    <n v="2.8947952699597934E-2"/>
    <n v="2.8953542652497832E-2"/>
    <n v="3.7470281354140766E-2"/>
    <n v="3.747018804830704E-2"/>
    <n v="2.5981603828824751E-2"/>
    <n v="2.4981500632068609E-2"/>
    <n v="2.6086956521738092E-3"/>
    <n v="5.4069723153000737E-3"/>
    <n v="-0.1403712935756255"/>
    <n v="-0.12759933716652549"/>
    <n v="732591"/>
    <n v="735418.35355069861"/>
    <n v="3.5368429234493327E-2"/>
    <n v="3.5368429234493327E-2"/>
    <n v="3.5368429234493327E-2"/>
  </r>
  <r>
    <x v="16"/>
    <n v="2.1180850851673316E-2"/>
    <n v="2.1180850851673316E-2"/>
    <n v="2.1180850851673316E-2"/>
    <n v="3.374933957818671E-2"/>
    <n v="3.4939935043933223E-2"/>
    <n v="-2.2368621581451142E-3"/>
    <n v="-1.6115932280726941E-3"/>
    <n v="3.0836054215731545E-2"/>
    <n v="3.2155090249342599E-2"/>
    <n v="3.203311912400264E-2"/>
    <n v="3.2097338995810354E-2"/>
    <n v="3.201171568921124E-2"/>
    <n v="3.2487601955912826E-2"/>
    <n v="6.6518820968723968E-3"/>
    <n v="7.9388074477488857E-3"/>
    <n v="-5.2038161318299636E-3"/>
    <n v="-1.0904522976717845E-2"/>
    <n v="9.6347474061076577E-2"/>
    <n v="8.9709449087101767E-2"/>
    <n v="801831"/>
    <n v="808238.06015913561"/>
    <n v="3.3471764754535734E-2"/>
    <n v="3.3471764754535734E-2"/>
    <n v="3.3471764754535734E-2"/>
  </r>
  <r>
    <x v="17"/>
    <n v="2.1359555258925855E-2"/>
    <n v="2.1359555258925855E-2"/>
    <n v="2.1359555258925855E-2"/>
    <n v="2.3820870369986702E-2"/>
    <n v="2.6081756683760116E-2"/>
    <n v="4.7302759494518565E-3"/>
    <n v="4.8023538813148914E-3"/>
    <n v="2.8916583255449213E-2"/>
    <n v="2.8748617869517545E-2"/>
    <n v="3.1205746383581978E-2"/>
    <n v="3.1383577397172902E-2"/>
    <n v="2.3060292355945977E-2"/>
    <n v="2.3527996603376788E-2"/>
    <n v="3.009712701871603E-2"/>
    <n v="2.9683758281417338E-2"/>
    <n v="-8.4568439407149087E-2"/>
    <n v="-7.8208329160823542E-2"/>
    <n v="5.6043886741408144E-4"/>
    <n v="4.6802130345509063E-3"/>
    <n v="660910"/>
    <n v="680526.24482427537"/>
    <n v="3.263988905738853E-2"/>
    <n v="3.263988905738853E-2"/>
    <n v="3.263988905738853E-2"/>
  </r>
  <r>
    <x v="18"/>
    <n v="-1.4595826247006949E-3"/>
    <n v="-1.4595826247006949E-3"/>
    <n v="-1.4595826247006949E-3"/>
    <n v="1.8735074677208363E-2"/>
    <n v="1.7801881749897053E-2"/>
    <n v="-1.7683880955857822E-2"/>
    <n v="-1.6621026617511303E-2"/>
    <n v="4.4640800661785995E-3"/>
    <n v="6.7334063377417763E-3"/>
    <n v="4.9592896651606821E-4"/>
    <n v="1.5751422875636134E-3"/>
    <n v="3.9832678961193579E-3"/>
    <n v="4.5507137161984179E-3"/>
    <n v="-1.3901698240996629E-2"/>
    <n v="-1.3334996447210812E-2"/>
    <n v="-4.6132685307704757E-2"/>
    <n v="-4.703903053202807E-2"/>
    <n v="-2.063005272896079E-2"/>
    <n v="-3.1301457561576318E-2"/>
    <n v="342077"/>
    <n v="346870.37564529479"/>
    <n v="3.3701578160134985E-2"/>
    <n v="3.3701578160134985E-2"/>
    <n v="3.3701578160134985E-2"/>
  </r>
  <r>
    <x v="19"/>
    <n v="-5.4550111773856158E-3"/>
    <n v="-1.1834586596878305E-2"/>
    <n v="-1.5740836151998339E-2"/>
    <n v="0"/>
    <n v="0"/>
    <n v="0"/>
    <n v="0"/>
    <n v="0"/>
    <n v="0"/>
    <n v="5.829647338175814E-4"/>
    <n v="7.3415723102621122E-4"/>
    <n v="4.5105057860261866E-5"/>
    <n v="6.6830264691009056E-5"/>
    <n v="1.6008948656165423E-6"/>
    <n v="-9.5003510095892363E-5"/>
    <n v="-2.0278945458243047E-2"/>
    <n v="-1.6152195065916808E-2"/>
    <n v="-8.1472953638775936E-3"/>
    <n v="-6.6155487246117861E-3"/>
    <n v="-339393.78407819942"/>
    <n v="-424562.83418493718"/>
    <n v="3.6698854475975803E-2"/>
    <n v="4.2239757785178578E-2"/>
    <n v="5.1498104053945462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DE0271B-23D2-45B2-A1BE-C26D74823AC5}"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25:G46" firstHeaderRow="0" firstDataRow="1" firstDataCol="1"/>
  <pivotFields count="25">
    <pivotField axis="axisRow" showAll="0">
      <items count="21">
        <item x="0"/>
        <item x="1"/>
        <item x="2"/>
        <item x="3"/>
        <item x="4"/>
        <item x="5"/>
        <item x="6"/>
        <item x="7"/>
        <item x="8"/>
        <item x="9"/>
        <item x="10"/>
        <item x="11"/>
        <item x="12"/>
        <item x="13"/>
        <item x="14"/>
        <item x="15"/>
        <item x="16"/>
        <item x="17"/>
        <item x="18"/>
        <item x="19"/>
        <item t="default"/>
      </items>
    </pivotField>
    <pivotField dataField="1" numFmtId="10" showAll="0"/>
    <pivotField dataField="1" numFmtId="10" showAll="0"/>
    <pivotField dataField="1" numFmtId="10" showAll="0"/>
    <pivotField numFmtId="10" showAll="0"/>
    <pivotField numFmtId="10" showAll="0"/>
    <pivotField numFmtId="10" showAll="0"/>
    <pivotField numFmtId="10" showAll="0"/>
    <pivotField numFmtId="10" showAll="0"/>
    <pivotField numFmtId="10" showAll="0"/>
    <pivotField numFmtId="10" showAll="0"/>
    <pivotField numFmtId="10" showAll="0"/>
    <pivotField numFmtId="10" showAll="0"/>
    <pivotField numFmtId="10" showAll="0"/>
    <pivotField numFmtId="10" showAll="0"/>
    <pivotField numFmtId="10" showAll="0"/>
    <pivotField numFmtId="10" showAll="0"/>
    <pivotField numFmtId="10" showAll="0"/>
    <pivotField numFmtId="10" showAll="0"/>
    <pivotField numFmtId="10" showAll="0"/>
    <pivotField numFmtId="4" showAll="0"/>
    <pivotField numFmtId="4" showAll="0"/>
    <pivotField dataField="1" showAll="0"/>
    <pivotField dataField="1" showAll="0"/>
    <pivotField dataField="1" showAll="0"/>
  </pivotFields>
  <rowFields count="1">
    <field x="0"/>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6">
    <i>
      <x/>
    </i>
    <i i="1">
      <x v="1"/>
    </i>
    <i i="2">
      <x v="2"/>
    </i>
    <i i="3">
      <x v="3"/>
    </i>
    <i i="4">
      <x v="4"/>
    </i>
    <i i="5">
      <x v="5"/>
    </i>
  </colItems>
  <dataFields count="6">
    <dataField name="Promedio de PIB 1" fld="1" subtotal="average" baseField="0" baseItem="0"/>
    <dataField name="Promedio de PIB 2" fld="2" subtotal="average" baseField="0" baseItem="0"/>
    <dataField name="Promedio de PIB 3" fld="3" subtotal="average" baseField="0" baseItem="0"/>
    <dataField name="Suma de DESEMP 1 " fld="22" baseField="0" baseItem="0"/>
    <dataField name="Suma de DESEMP 2" fld="23" baseField="0" baseItem="0"/>
    <dataField name="Suma de DESEMP 3" fld="24" baseField="0" baseItem="0"/>
  </dataFields>
  <formats count="13">
    <format dxfId="12">
      <pivotArea type="all" dataOnly="0" outline="0" fieldPosition="0"/>
    </format>
    <format dxfId="11">
      <pivotArea outline="0" collapsedLevelsAreSubtotals="1" fieldPosition="0"/>
    </format>
    <format dxfId="10">
      <pivotArea field="0" type="button" dataOnly="0" labelOnly="1" outline="0" axis="axisRow" fieldPosition="0"/>
    </format>
    <format dxfId="9">
      <pivotArea dataOnly="0" labelOnly="1" fieldPosition="0">
        <references count="1">
          <reference field="0" count="0"/>
        </references>
      </pivotArea>
    </format>
    <format dxfId="8">
      <pivotArea dataOnly="0" labelOnly="1" grandRow="1" outline="0" fieldPosition="0"/>
    </format>
    <format dxfId="7">
      <pivotArea dataOnly="0" labelOnly="1" outline="0" fieldPosition="0">
        <references count="1">
          <reference field="4294967294" count="3">
            <x v="0"/>
            <x v="1"/>
            <x v="2"/>
          </reference>
        </references>
      </pivotArea>
    </format>
    <format dxfId="6">
      <pivotArea type="all" dataOnly="0" outline="0" fieldPosition="0"/>
    </format>
    <format dxfId="5">
      <pivotArea outline="0" collapsedLevelsAreSubtotals="1" fieldPosition="0"/>
    </format>
    <format dxfId="4">
      <pivotArea field="0" type="button" dataOnly="0" labelOnly="1" outline="0" axis="axisRow" fieldPosition="0"/>
    </format>
    <format dxfId="3">
      <pivotArea dataOnly="0" labelOnly="1" fieldPosition="0">
        <references count="1">
          <reference field="0" count="0"/>
        </references>
      </pivotArea>
    </format>
    <format dxfId="2">
      <pivotArea dataOnly="0" labelOnly="1" grandRow="1" outline="0" fieldPosition="0"/>
    </format>
    <format dxfId="1">
      <pivotArea dataOnly="0" labelOnly="1" outline="0" fieldPosition="0">
        <references count="1">
          <reference field="4294967294" count="3">
            <x v="0"/>
            <x v="1"/>
            <x v="2"/>
          </reference>
        </references>
      </pivotArea>
    </format>
    <format dxfId="0">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3057E26-96E6-459A-A28C-92BD7BB7DFFC}"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24:K45" firstHeaderRow="0" firstDataRow="1" firstDataCol="1"/>
  <pivotFields count="21">
    <pivotField axis="axisRow" showAll="0">
      <items count="21">
        <item x="0"/>
        <item x="1"/>
        <item x="2"/>
        <item x="3"/>
        <item x="4"/>
        <item x="5"/>
        <item x="6"/>
        <item x="7"/>
        <item x="8"/>
        <item x="9"/>
        <item x="10"/>
        <item x="11"/>
        <item x="12"/>
        <item x="13"/>
        <item x="14"/>
        <item x="15"/>
        <item x="16"/>
        <item x="17"/>
        <item x="18"/>
        <item x="19"/>
        <item t="default"/>
      </items>
    </pivotField>
    <pivotField dataField="1" numFmtId="2" showAll="0"/>
    <pivotField dataField="1" numFmtId="2" showAll="0"/>
    <pivotField dataField="1" numFmtId="164" showAll="0"/>
    <pivotField dataField="1" numFmtId="164" showAll="0"/>
    <pivotField dataField="1" numFmtId="2" showAll="0"/>
    <pivotField dataField="1" numFmtId="2" showAll="0"/>
    <pivotField numFmtId="2" showAll="0"/>
    <pivotField numFmtId="2" showAll="0"/>
    <pivotField numFmtId="10" showAll="0"/>
    <pivotField numFmtId="10" showAll="0"/>
    <pivotField numFmtId="4" showAll="0"/>
    <pivotField numFmtId="4" showAll="0"/>
    <pivotField numFmtId="10" showAll="0"/>
    <pivotField numFmtId="4" showAll="0"/>
    <pivotField numFmtId="2" showAll="0"/>
    <pivotField numFmtId="10" showAll="0"/>
    <pivotField dataField="1" numFmtId="10" showAll="0"/>
    <pivotField dataField="1" numFmtId="10" showAll="0"/>
    <pivotField dataField="1" numFmtId="10" showAll="0"/>
    <pivotField dataField="1" numFmtId="10" showAll="0"/>
  </pivotFields>
  <rowFields count="1">
    <field x="0"/>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10">
    <i>
      <x/>
    </i>
    <i i="1">
      <x v="1"/>
    </i>
    <i i="2">
      <x v="2"/>
    </i>
    <i i="3">
      <x v="3"/>
    </i>
    <i i="4">
      <x v="4"/>
    </i>
    <i i="5">
      <x v="5"/>
    </i>
    <i i="6">
      <x v="6"/>
    </i>
    <i i="7">
      <x v="7"/>
    </i>
    <i i="8">
      <x v="8"/>
    </i>
    <i i="9">
      <x v="9"/>
    </i>
  </colItems>
  <dataFields count="10">
    <dataField name="Suma de TIIE Fin Periodo 1" fld="1" baseField="0" baseItem="0"/>
    <dataField name="Suma de Tipo  Cambio  (Fin del Periodo) 1" fld="5" baseField="0" baseItem="0"/>
    <dataField name="Suma de INFL 1" fld="17" baseField="0" baseItem="0"/>
    <dataField name="Suma de INFL 2" fld="18" baseField="0" baseItem="0"/>
    <dataField name="Suma de SUBYAC 1" fld="19" baseField="0" baseItem="0"/>
    <dataField name="Suma de SUBYAC 2" fld="20" baseField="0" baseItem="0"/>
    <dataField name="Suma de TIIE Fin Periodo 2" fld="2" baseField="0" baseItem="0"/>
    <dataField name="Suma de TIIE % anual 1" fld="3" baseField="0" baseItem="0"/>
    <dataField name="Suma de TIIE % anual 2" fld="4" baseField="0" baseItem="0"/>
    <dataField name="Suma de Tipo de Cambio FIX  (Fin del Periodo) 2"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89C47D0-F1A8-4D47-B746-47E5A0370CE0}"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B24:H45" firstHeaderRow="0" firstDataRow="1" firstDataCol="1"/>
  <pivotFields count="15">
    <pivotField axis="axisRow" showAll="0">
      <items count="21">
        <item x="0"/>
        <item x="1"/>
        <item x="2"/>
        <item x="3"/>
        <item x="4"/>
        <item x="5"/>
        <item x="6"/>
        <item x="7"/>
        <item x="8"/>
        <item x="9"/>
        <item x="10"/>
        <item x="11"/>
        <item x="12"/>
        <item x="13"/>
        <item x="14"/>
        <item x="15"/>
        <item x="16"/>
        <item x="17"/>
        <item x="18"/>
        <item x="19"/>
        <item t="default"/>
      </items>
    </pivotField>
    <pivotField numFmtId="4" showAll="0"/>
    <pivotField numFmtId="4" showAll="0"/>
    <pivotField numFmtId="4" showAll="0"/>
    <pivotField numFmtId="4" showAll="0"/>
    <pivotField dataField="1" numFmtId="4" showAll="0"/>
    <pivotField dataField="1" numFmtId="4" showAll="0"/>
    <pivotField dataField="1" showAll="0"/>
    <pivotField dataField="1" showAll="0"/>
    <pivotField numFmtId="2" showAll="0"/>
    <pivotField numFmtId="2" showAll="0"/>
    <pivotField numFmtId="4" showAll="0"/>
    <pivotField numFmtId="4" showAll="0"/>
    <pivotField dataField="1" showAll="0"/>
    <pivotField dataField="1" showAll="0"/>
  </pivotFields>
  <rowFields count="1">
    <field x="0"/>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6">
    <i>
      <x/>
    </i>
    <i i="1">
      <x v="1"/>
    </i>
    <i i="2">
      <x v="2"/>
    </i>
    <i i="3">
      <x v="3"/>
    </i>
    <i i="4">
      <x v="4"/>
    </i>
    <i i="5">
      <x v="5"/>
    </i>
  </colItems>
  <dataFields count="6">
    <dataField name="Suma de BC1" fld="5" baseField="0" baseItem="0"/>
    <dataField name="Suma de PIB USA 2" fld="14" baseField="0" baseItem="0"/>
    <dataField name="Suma de PIB USA 1" fld="13" baseField="0" baseItem="0"/>
    <dataField name="Suma de BC2" fld="6" baseField="0" baseItem="0"/>
    <dataField name="Suma de CC2" fld="8" baseField="0" baseItem="0"/>
    <dataField name="Suma de CC1"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160A8-52F4-4FA5-9ABA-5B0D19FAC948}">
  <dimension ref="A1:M43"/>
  <sheetViews>
    <sheetView showGridLines="0" topLeftCell="A13" workbookViewId="0">
      <selection activeCell="C22" sqref="C22"/>
    </sheetView>
  </sheetViews>
  <sheetFormatPr baseColWidth="10" defaultColWidth="0" defaultRowHeight="15" zeroHeight="1" x14ac:dyDescent="0.25"/>
  <cols>
    <col min="1" max="1" width="3.42578125" customWidth="1"/>
    <col min="2" max="2" width="50.5703125" bestFit="1" customWidth="1"/>
    <col min="3" max="11" width="11.42578125" customWidth="1"/>
    <col min="12" max="13" width="0" hidden="1" customWidth="1"/>
    <col min="14" max="16384" width="11.42578125" hidden="1"/>
  </cols>
  <sheetData>
    <row r="1" spans="2:10" x14ac:dyDescent="0.25"/>
    <row r="2" spans="2:10" x14ac:dyDescent="0.25"/>
    <row r="3" spans="2:10" x14ac:dyDescent="0.25"/>
    <row r="4" spans="2:10" x14ac:dyDescent="0.25"/>
    <row r="5" spans="2:10" ht="18" x14ac:dyDescent="0.25">
      <c r="B5" s="6"/>
      <c r="C5" s="11">
        <v>2018</v>
      </c>
      <c r="D5" s="164" t="s">
        <v>22</v>
      </c>
      <c r="E5" s="165"/>
      <c r="F5" s="174" t="s">
        <v>23</v>
      </c>
      <c r="G5" s="175"/>
      <c r="H5" s="164" t="s">
        <v>24</v>
      </c>
      <c r="I5" s="165"/>
    </row>
    <row r="6" spans="2:10" x14ac:dyDescent="0.25">
      <c r="B6" s="7" t="s">
        <v>1</v>
      </c>
      <c r="C6" s="34"/>
      <c r="D6" s="166"/>
      <c r="E6" s="166"/>
      <c r="F6" s="45"/>
      <c r="G6" s="45"/>
      <c r="H6" s="166"/>
      <c r="I6" s="167"/>
    </row>
    <row r="7" spans="2:10" x14ac:dyDescent="0.25">
      <c r="B7" s="8" t="s">
        <v>2</v>
      </c>
      <c r="C7" s="13">
        <v>2.1359555258925855</v>
      </c>
      <c r="D7" s="168">
        <v>-0.14595826247006949</v>
      </c>
      <c r="E7" s="169"/>
      <c r="F7" s="14">
        <v>0.69432624816718747</v>
      </c>
      <c r="G7" s="42">
        <v>1.0894169432838385</v>
      </c>
      <c r="H7" s="14">
        <v>0.35478710116650936</v>
      </c>
      <c r="I7" s="15">
        <v>1.6840433925906395</v>
      </c>
    </row>
    <row r="8" spans="2:10" x14ac:dyDescent="0.25">
      <c r="B8" s="8" t="s">
        <v>3</v>
      </c>
      <c r="C8" s="16">
        <v>4.8305461995368004</v>
      </c>
      <c r="D8" s="170">
        <v>2.8285769753445988</v>
      </c>
      <c r="E8" s="171"/>
      <c r="F8" s="17">
        <v>2.9483195137859228</v>
      </c>
      <c r="G8" s="43">
        <v>3.3291708324322085</v>
      </c>
      <c r="H8" s="17">
        <v>2.9987360204609459</v>
      </c>
      <c r="I8" s="48">
        <v>3.3491896570794655</v>
      </c>
      <c r="J8" s="74"/>
    </row>
    <row r="9" spans="2:10" x14ac:dyDescent="0.25">
      <c r="B9" s="8" t="s">
        <v>4</v>
      </c>
      <c r="C9" s="16">
        <v>3.6830818113137154</v>
      </c>
      <c r="D9" s="170">
        <v>3.5946407097393385</v>
      </c>
      <c r="E9" s="171"/>
      <c r="F9" s="51">
        <v>3.3640197173408342</v>
      </c>
      <c r="G9" s="53">
        <v>3.6211642516212401</v>
      </c>
      <c r="H9" s="64">
        <v>3.7083703034652249</v>
      </c>
      <c r="I9" s="65">
        <v>3.8802834356188809</v>
      </c>
    </row>
    <row r="10" spans="2:10" x14ac:dyDescent="0.25">
      <c r="B10" s="8" t="s">
        <v>5</v>
      </c>
      <c r="C10" s="19">
        <v>660910</v>
      </c>
      <c r="D10" s="162">
        <v>342077</v>
      </c>
      <c r="E10" s="163"/>
      <c r="F10" s="20">
        <v>396642.3199705407</v>
      </c>
      <c r="G10" s="40">
        <v>460549.7641007565</v>
      </c>
      <c r="H10" s="37">
        <v>330668.35264516994</v>
      </c>
      <c r="I10" s="38">
        <v>474827.60616665334</v>
      </c>
      <c r="J10" s="32"/>
    </row>
    <row r="11" spans="2:10" x14ac:dyDescent="0.25">
      <c r="B11" s="8" t="s">
        <v>6</v>
      </c>
      <c r="C11" s="12">
        <v>3.33</v>
      </c>
      <c r="D11" s="172">
        <v>3.504529726230722</v>
      </c>
      <c r="E11" s="173"/>
      <c r="F11" s="52">
        <v>3.7053945387787524</v>
      </c>
      <c r="G11" s="44">
        <v>3.8407108800592331</v>
      </c>
      <c r="H11" s="21">
        <v>3.5671777375389979</v>
      </c>
      <c r="I11" s="50">
        <v>3.691275268009818</v>
      </c>
    </row>
    <row r="12" spans="2:10" x14ac:dyDescent="0.25">
      <c r="B12" s="7" t="s">
        <v>7</v>
      </c>
      <c r="C12" s="10"/>
      <c r="D12" s="9"/>
      <c r="E12" s="9"/>
      <c r="F12" s="9"/>
      <c r="G12" s="9"/>
      <c r="H12" s="9"/>
      <c r="I12" s="9"/>
    </row>
    <row r="13" spans="2:10" x14ac:dyDescent="0.25">
      <c r="B13" s="8" t="s">
        <v>8</v>
      </c>
      <c r="C13" s="12">
        <v>8.17</v>
      </c>
      <c r="D13" s="160">
        <v>7.1225000000000005</v>
      </c>
      <c r="E13" s="161"/>
      <c r="F13" s="21">
        <v>6.0136071428571434</v>
      </c>
      <c r="G13" s="41">
        <v>6.3006346153846149</v>
      </c>
      <c r="H13" s="21">
        <v>6.1185886783199894</v>
      </c>
      <c r="I13" s="50">
        <v>6.1651736534824373</v>
      </c>
    </row>
    <row r="14" spans="2:10" x14ac:dyDescent="0.25">
      <c r="B14" s="8" t="s">
        <v>9</v>
      </c>
      <c r="C14" s="22">
        <v>7.6169166666666657</v>
      </c>
      <c r="D14" s="160">
        <v>7.8430416666666671</v>
      </c>
      <c r="E14" s="161"/>
      <c r="F14" s="21">
        <v>6.4549188311688317</v>
      </c>
      <c r="G14" s="41">
        <v>6.6652727272727272</v>
      </c>
      <c r="H14" s="21">
        <v>6.3878510574413019</v>
      </c>
      <c r="I14" s="50">
        <v>6.5428383799628724</v>
      </c>
    </row>
    <row r="15" spans="2:10" x14ac:dyDescent="0.25">
      <c r="B15" s="8" t="s">
        <v>10</v>
      </c>
      <c r="C15" s="22">
        <v>19.651199999999999</v>
      </c>
      <c r="D15" s="160">
        <v>19.107099999999999</v>
      </c>
      <c r="E15" s="161"/>
      <c r="F15" s="21">
        <v>19.153704783833341</v>
      </c>
      <c r="G15" s="41">
        <v>19.57577595540203</v>
      </c>
      <c r="H15" s="21">
        <v>20.178803832424105</v>
      </c>
      <c r="I15" s="50">
        <v>20.230010032815521</v>
      </c>
    </row>
    <row r="16" spans="2:10" x14ac:dyDescent="0.25">
      <c r="B16" s="8" t="s">
        <v>11</v>
      </c>
      <c r="C16" s="22">
        <v>19.242101838960046</v>
      </c>
      <c r="D16" s="160">
        <v>19.289904180586991</v>
      </c>
      <c r="E16" s="161"/>
      <c r="F16" s="21">
        <v>18.850863543807922</v>
      </c>
      <c r="G16" s="41">
        <v>18.823530777021226</v>
      </c>
      <c r="H16" s="21">
        <v>19.815776048399055</v>
      </c>
      <c r="I16" s="50">
        <v>19.923469622795089</v>
      </c>
    </row>
    <row r="17" spans="2:11" x14ac:dyDescent="0.25">
      <c r="B17" s="8" t="s">
        <v>12</v>
      </c>
      <c r="C17" s="23">
        <v>174609.1</v>
      </c>
      <c r="D17" s="162">
        <v>180749.5</v>
      </c>
      <c r="E17" s="163"/>
      <c r="F17" s="20">
        <v>183203.82156852531</v>
      </c>
      <c r="G17" s="40">
        <v>188800.64491738784</v>
      </c>
      <c r="H17" s="20">
        <v>185248.17948640903</v>
      </c>
      <c r="I17" s="46">
        <v>187139.6000902236</v>
      </c>
    </row>
    <row r="18" spans="2:11" x14ac:dyDescent="0.25">
      <c r="B18" s="7" t="s">
        <v>13</v>
      </c>
      <c r="C18" s="24"/>
      <c r="D18" s="10"/>
      <c r="E18" s="10"/>
      <c r="F18" s="10"/>
      <c r="G18" s="10"/>
      <c r="H18" s="10"/>
      <c r="I18" s="10"/>
    </row>
    <row r="19" spans="2:11" x14ac:dyDescent="0.25">
      <c r="B19" s="8" t="s">
        <v>14</v>
      </c>
      <c r="C19" s="23">
        <v>450684.54899999994</v>
      </c>
      <c r="D19" s="162">
        <v>461115.36300000007</v>
      </c>
      <c r="E19" s="163"/>
      <c r="F19" s="20">
        <v>498852.19028447877</v>
      </c>
      <c r="G19" s="20">
        <v>516230.25270741148</v>
      </c>
      <c r="H19" s="70">
        <v>432255.51897601306</v>
      </c>
      <c r="I19" s="71">
        <v>437573.02696344658</v>
      </c>
      <c r="J19" s="62"/>
    </row>
    <row r="20" spans="2:11" x14ac:dyDescent="0.25">
      <c r="B20" s="8" t="s">
        <v>15</v>
      </c>
      <c r="C20" s="23">
        <v>464302.36700000003</v>
      </c>
      <c r="D20" s="162">
        <v>455295.37400000001</v>
      </c>
      <c r="E20" s="163"/>
      <c r="F20" s="20">
        <v>495449.26056751615</v>
      </c>
      <c r="G20" s="20">
        <v>518393.22563708108</v>
      </c>
      <c r="H20" s="68">
        <v>436157.11751307291</v>
      </c>
      <c r="I20" s="69">
        <v>431382.77281284402</v>
      </c>
    </row>
    <row r="21" spans="2:11" x14ac:dyDescent="0.25">
      <c r="B21" s="8" t="s">
        <v>16</v>
      </c>
      <c r="C21" s="18">
        <v>-13617.818000000087</v>
      </c>
      <c r="D21" s="176">
        <v>5819.9890000000596</v>
      </c>
      <c r="E21" s="177"/>
      <c r="F21" s="25">
        <v>3402.9297169626225</v>
      </c>
      <c r="G21" s="25">
        <v>-2162.9729296696023</v>
      </c>
      <c r="H21" s="72">
        <v>-3901.5985370598501</v>
      </c>
      <c r="I21" s="73">
        <v>6190.2541506025591</v>
      </c>
    </row>
    <row r="22" spans="2:11" x14ac:dyDescent="0.25">
      <c r="B22" s="8" t="s">
        <v>17</v>
      </c>
      <c r="C22" s="26">
        <v>-21995.7</v>
      </c>
      <c r="D22" s="178">
        <v>3558.5931182171917</v>
      </c>
      <c r="E22" s="179"/>
      <c r="F22" s="27">
        <v>-6737.6591814239509</v>
      </c>
      <c r="G22" s="39">
        <v>-14296.627665464766</v>
      </c>
      <c r="H22" s="66">
        <v>2294.2366457208068</v>
      </c>
      <c r="I22" s="67">
        <v>-18722.634115735182</v>
      </c>
    </row>
    <row r="23" spans="2:11" x14ac:dyDescent="0.25">
      <c r="B23" s="8" t="s">
        <v>18</v>
      </c>
      <c r="C23" s="23">
        <v>33615.293651020002</v>
      </c>
      <c r="D23" s="162">
        <v>32921.808370499952</v>
      </c>
      <c r="E23" s="163"/>
      <c r="F23" s="20">
        <v>31469.362708320092</v>
      </c>
      <c r="G23" s="40">
        <v>34149.304240803744</v>
      </c>
      <c r="H23" s="28">
        <v>30835.796187506538</v>
      </c>
      <c r="I23" s="54">
        <v>32287.176485120923</v>
      </c>
    </row>
    <row r="24" spans="2:11" x14ac:dyDescent="0.25">
      <c r="B24" s="8" t="s">
        <v>19</v>
      </c>
      <c r="C24" s="12">
        <v>61.82</v>
      </c>
      <c r="D24" s="160">
        <v>56.146485533407947</v>
      </c>
      <c r="E24" s="161"/>
      <c r="F24" s="21">
        <v>51.724985020267333</v>
      </c>
      <c r="G24" s="21">
        <v>55.078343431889742</v>
      </c>
      <c r="H24" s="49">
        <v>43.617272557278795</v>
      </c>
      <c r="I24" s="50">
        <v>54.168527266556758</v>
      </c>
    </row>
    <row r="25" spans="2:11" x14ac:dyDescent="0.25">
      <c r="B25" s="8" t="s">
        <v>20</v>
      </c>
      <c r="C25" s="18">
        <v>33677.227200000001</v>
      </c>
      <c r="D25" s="162">
        <v>36048.642300000007</v>
      </c>
      <c r="E25" s="163"/>
      <c r="F25" s="28">
        <v>35172.567569852174</v>
      </c>
      <c r="G25" s="54">
        <v>36705.704379903851</v>
      </c>
      <c r="H25" s="61">
        <v>35890.469233183052</v>
      </c>
      <c r="I25" s="63">
        <v>37754.312600798359</v>
      </c>
    </row>
    <row r="26" spans="2:11" x14ac:dyDescent="0.25">
      <c r="B26" s="8" t="s">
        <v>21</v>
      </c>
      <c r="C26" s="29">
        <v>2.9</v>
      </c>
      <c r="D26" s="158">
        <v>2.3303837447403275</v>
      </c>
      <c r="E26" s="159"/>
      <c r="F26" s="30">
        <v>1.6944503702180702</v>
      </c>
      <c r="G26" s="30">
        <v>2.2714678975896296</v>
      </c>
      <c r="H26" s="47">
        <v>1.379524145073785</v>
      </c>
      <c r="I26" s="48">
        <v>2.24010042347218</v>
      </c>
    </row>
    <row r="27" spans="2:11" x14ac:dyDescent="0.25">
      <c r="B27" s="79"/>
      <c r="C27" s="80"/>
      <c r="D27" s="80"/>
      <c r="E27" s="80"/>
      <c r="F27" s="80"/>
      <c r="G27" s="80"/>
      <c r="H27" s="51"/>
      <c r="I27" s="51"/>
    </row>
    <row r="28" spans="2:11" x14ac:dyDescent="0.25">
      <c r="B28" s="81" t="s">
        <v>64</v>
      </c>
      <c r="C28" s="82"/>
      <c r="D28" s="83"/>
      <c r="E28" s="83"/>
      <c r="F28" s="83"/>
      <c r="G28" s="83"/>
      <c r="H28" s="84"/>
      <c r="I28" s="84"/>
      <c r="J28" s="82"/>
      <c r="K28" s="82"/>
    </row>
    <row r="29" spans="2:11" ht="24" customHeight="1" x14ac:dyDescent="0.25">
      <c r="B29" s="154" t="s">
        <v>66</v>
      </c>
      <c r="C29" s="154"/>
      <c r="D29" s="154"/>
      <c r="E29" s="154"/>
      <c r="F29" s="154"/>
      <c r="G29" s="154"/>
      <c r="H29" s="154"/>
      <c r="I29" s="154"/>
      <c r="J29" s="154"/>
      <c r="K29" s="154"/>
    </row>
    <row r="30" spans="2:11" ht="24" customHeight="1" x14ac:dyDescent="0.25">
      <c r="B30" s="155" t="s">
        <v>88</v>
      </c>
      <c r="C30" s="155"/>
      <c r="D30" s="155"/>
      <c r="E30" s="155"/>
      <c r="F30" s="155"/>
      <c r="G30" s="155"/>
      <c r="H30" s="155"/>
      <c r="I30" s="155"/>
      <c r="J30" s="155"/>
      <c r="K30" s="155"/>
    </row>
    <row r="31" spans="2:11" ht="32.25" customHeight="1" x14ac:dyDescent="0.25">
      <c r="B31" s="155" t="s">
        <v>67</v>
      </c>
      <c r="C31" s="156"/>
      <c r="D31" s="156"/>
      <c r="E31" s="156"/>
      <c r="F31" s="156"/>
      <c r="G31" s="156"/>
      <c r="H31" s="156"/>
      <c r="I31" s="156"/>
      <c r="J31" s="156"/>
      <c r="K31" s="156"/>
    </row>
    <row r="32" spans="2:11" x14ac:dyDescent="0.25">
      <c r="B32" s="155" t="s">
        <v>68</v>
      </c>
      <c r="C32" s="157"/>
      <c r="D32" s="157"/>
      <c r="E32" s="157"/>
      <c r="F32" s="157"/>
      <c r="G32" s="157"/>
      <c r="H32" s="157"/>
      <c r="I32" s="157"/>
      <c r="J32" s="157"/>
      <c r="K32" s="157"/>
    </row>
    <row r="33" spans="2:11" x14ac:dyDescent="0.25">
      <c r="B33" s="157"/>
      <c r="C33" s="157"/>
      <c r="D33" s="157"/>
      <c r="E33" s="157"/>
      <c r="F33" s="157"/>
      <c r="G33" s="157"/>
      <c r="H33" s="157"/>
      <c r="I33" s="157"/>
      <c r="J33" s="157"/>
      <c r="K33" s="157"/>
    </row>
    <row r="34" spans="2:11" x14ac:dyDescent="0.25">
      <c r="B34" s="81" t="s">
        <v>65</v>
      </c>
      <c r="C34" s="82"/>
      <c r="D34" s="83"/>
      <c r="E34" s="83"/>
      <c r="F34" s="83"/>
      <c r="G34" s="83"/>
      <c r="H34" s="85"/>
      <c r="I34" s="85"/>
      <c r="J34" s="85"/>
      <c r="K34" s="85"/>
    </row>
    <row r="35" spans="2:11" x14ac:dyDescent="0.25"/>
    <row r="36" spans="2:11" x14ac:dyDescent="0.25">
      <c r="B36" s="55" t="s">
        <v>25</v>
      </c>
    </row>
    <row r="37" spans="2:11" x14ac:dyDescent="0.25">
      <c r="B37" s="55" t="s">
        <v>26</v>
      </c>
    </row>
    <row r="38" spans="2:11" x14ac:dyDescent="0.25"/>
    <row r="39" spans="2:11" hidden="1" x14ac:dyDescent="0.25"/>
    <row r="40" spans="2:11" hidden="1" x14ac:dyDescent="0.25"/>
    <row r="41" spans="2:11" hidden="1" x14ac:dyDescent="0.25"/>
    <row r="42" spans="2:11" hidden="1" x14ac:dyDescent="0.25"/>
    <row r="43" spans="2:11" hidden="1" x14ac:dyDescent="0.25"/>
  </sheetData>
  <mergeCells count="27">
    <mergeCell ref="D25:E25"/>
    <mergeCell ref="D13:E13"/>
    <mergeCell ref="D5:E5"/>
    <mergeCell ref="H5:I5"/>
    <mergeCell ref="D6:E6"/>
    <mergeCell ref="H6:I6"/>
    <mergeCell ref="D7:E7"/>
    <mergeCell ref="D8:E8"/>
    <mergeCell ref="D9:E9"/>
    <mergeCell ref="D10:E10"/>
    <mergeCell ref="D11:E11"/>
    <mergeCell ref="F5:G5"/>
    <mergeCell ref="D20:E20"/>
    <mergeCell ref="D21:E21"/>
    <mergeCell ref="D22:E22"/>
    <mergeCell ref="D23:E23"/>
    <mergeCell ref="D24:E24"/>
    <mergeCell ref="D14:E14"/>
    <mergeCell ref="D15:E15"/>
    <mergeCell ref="D16:E16"/>
    <mergeCell ref="D17:E17"/>
    <mergeCell ref="D19:E19"/>
    <mergeCell ref="B29:K29"/>
    <mergeCell ref="B30:K30"/>
    <mergeCell ref="B31:K31"/>
    <mergeCell ref="B32:K33"/>
    <mergeCell ref="D26:E26"/>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C3BC4-7004-44DE-B5C6-74554CF9DBC3}">
  <sheetPr>
    <pageSetUpPr fitToPage="1"/>
  </sheetPr>
  <dimension ref="A1:K41"/>
  <sheetViews>
    <sheetView showGridLines="0" tabSelected="1" zoomScale="75" zoomScaleNormal="75" workbookViewId="0">
      <pane xSplit="2" ySplit="4" topLeftCell="C29" activePane="bottomRight" state="frozen"/>
      <selection pane="topRight" activeCell="C1" sqref="C1"/>
      <selection pane="bottomLeft" activeCell="A5" sqref="A5"/>
      <selection pane="bottomRight" activeCell="B32" sqref="B32:H32"/>
    </sheetView>
  </sheetViews>
  <sheetFormatPr baseColWidth="10" defaultColWidth="0" defaultRowHeight="15" zeroHeight="1" x14ac:dyDescent="0.25"/>
  <cols>
    <col min="1" max="1" width="6.85546875" customWidth="1"/>
    <col min="2" max="2" width="50.5703125" bestFit="1" customWidth="1"/>
    <col min="3" max="4" width="12.5703125" customWidth="1"/>
    <col min="5" max="5" width="12.5703125" style="36" customWidth="1"/>
    <col min="6" max="6" width="5.7109375" hidden="1" customWidth="1"/>
    <col min="7" max="8" width="11.42578125" customWidth="1"/>
    <col min="9" max="9" width="12.140625" customWidth="1"/>
    <col min="10" max="10" width="12.28515625" hidden="1" customWidth="1"/>
    <col min="11" max="11" width="0" hidden="1" customWidth="1"/>
    <col min="12" max="16384" width="11.42578125" hidden="1"/>
  </cols>
  <sheetData>
    <row r="1" spans="2:8" x14ac:dyDescent="0.25"/>
    <row r="2" spans="2:8" x14ac:dyDescent="0.25"/>
    <row r="3" spans="2:8" x14ac:dyDescent="0.25"/>
    <row r="4" spans="2:8" ht="18" x14ac:dyDescent="0.25">
      <c r="B4" s="90"/>
      <c r="C4" s="91">
        <v>2017</v>
      </c>
      <c r="D4" s="91">
        <v>2018</v>
      </c>
      <c r="E4" s="148">
        <v>2019</v>
      </c>
      <c r="F4" s="180" t="s">
        <v>23</v>
      </c>
      <c r="G4" s="181"/>
      <c r="H4" s="182"/>
    </row>
    <row r="5" spans="2:8" x14ac:dyDescent="0.25">
      <c r="B5" s="92" t="s">
        <v>1</v>
      </c>
      <c r="C5" s="183"/>
      <c r="D5" s="183"/>
      <c r="E5" s="139"/>
      <c r="F5" s="183"/>
      <c r="G5" s="183"/>
      <c r="H5" s="184"/>
    </row>
    <row r="6" spans="2:8" x14ac:dyDescent="0.25">
      <c r="B6" s="93" t="s">
        <v>2</v>
      </c>
      <c r="C6" s="114">
        <v>2.1180850851673316</v>
      </c>
      <c r="D6" s="114">
        <v>2.1359555258925855</v>
      </c>
      <c r="E6" s="145">
        <v>-0.14595826247006949</v>
      </c>
      <c r="F6" s="115" t="e">
        <f>AVERAGE(#REF!)*100</f>
        <v>#REF!</v>
      </c>
      <c r="G6" s="115">
        <v>-2.370483692171538</v>
      </c>
      <c r="H6" s="116">
        <v>-4.1780911731523682</v>
      </c>
    </row>
    <row r="7" spans="2:8" x14ac:dyDescent="0.25">
      <c r="B7" s="93" t="s">
        <v>3</v>
      </c>
      <c r="C7" s="117">
        <v>6.773048198179743</v>
      </c>
      <c r="D7" s="117">
        <v>4.8305461995368004</v>
      </c>
      <c r="E7" s="16">
        <v>2.8285769753445988</v>
      </c>
      <c r="F7" s="133" t="e">
        <f>AVERAGE(#REF!,#REF!)*100</f>
        <v>#REF!</v>
      </c>
      <c r="G7" s="133">
        <v>4.9054320028041776</v>
      </c>
      <c r="H7" s="134">
        <v>6.1783437951591136</v>
      </c>
    </row>
    <row r="8" spans="2:8" x14ac:dyDescent="0.25">
      <c r="B8" s="93" t="s">
        <v>4</v>
      </c>
      <c r="C8" s="117">
        <v>4.8687783623541092</v>
      </c>
      <c r="D8" s="117">
        <v>3.6830818113137154</v>
      </c>
      <c r="E8" s="16">
        <v>3.5946407097393385</v>
      </c>
      <c r="F8" s="135" t="e">
        <f>AVERAGE(#REF!,#REF!)*100</f>
        <v>#REF!</v>
      </c>
      <c r="G8" s="135">
        <v>6.4843424156379115</v>
      </c>
      <c r="H8" s="136">
        <v>5.4820087785600657</v>
      </c>
    </row>
    <row r="9" spans="2:8" x14ac:dyDescent="0.25">
      <c r="B9" s="93" t="s">
        <v>5</v>
      </c>
      <c r="C9" s="118">
        <v>801831</v>
      </c>
      <c r="D9" s="119">
        <v>660910</v>
      </c>
      <c r="E9" s="95">
        <v>342077</v>
      </c>
      <c r="F9" s="131" t="e">
        <f>AVERAGE(#REF!)</f>
        <v>#REF!</v>
      </c>
      <c r="G9" s="131">
        <v>-240124.86502142623</v>
      </c>
      <c r="H9" s="132">
        <v>-337393.92076679878</v>
      </c>
    </row>
    <row r="10" spans="2:8" x14ac:dyDescent="0.25">
      <c r="B10" s="93" t="s">
        <v>6</v>
      </c>
      <c r="C10" s="94">
        <v>3.42</v>
      </c>
      <c r="D10" s="94">
        <v>3.33</v>
      </c>
      <c r="E10" s="146">
        <v>3.504529726230722</v>
      </c>
      <c r="F10" s="110" t="e">
        <f>AVERAGE(#REF!)*100</f>
        <v>#REF!</v>
      </c>
      <c r="G10" s="110">
        <v>4.2239757785178575</v>
      </c>
      <c r="H10" s="107">
        <v>5.1498104053945459</v>
      </c>
    </row>
    <row r="11" spans="2:8" x14ac:dyDescent="0.25">
      <c r="B11" s="120" t="s">
        <v>7</v>
      </c>
      <c r="C11" s="112"/>
      <c r="D11" s="112"/>
      <c r="E11" s="143"/>
      <c r="F11" s="121"/>
      <c r="G11" s="121"/>
      <c r="H11" s="121"/>
    </row>
    <row r="12" spans="2:8" x14ac:dyDescent="0.25">
      <c r="B12" s="93" t="s">
        <v>8</v>
      </c>
      <c r="C12" s="97">
        <v>7.22</v>
      </c>
      <c r="D12" s="94">
        <v>8.17</v>
      </c>
      <c r="E12" s="94">
        <v>7.1225000000000005</v>
      </c>
      <c r="F12" s="108" t="e">
        <f>AVERAGE(#REF!)</f>
        <v>#REF!</v>
      </c>
      <c r="G12" s="108">
        <v>5.7351763292450402</v>
      </c>
      <c r="H12" s="129">
        <v>6.0088752865328132</v>
      </c>
    </row>
    <row r="13" spans="2:8" x14ac:dyDescent="0.25">
      <c r="B13" s="93" t="s">
        <v>9</v>
      </c>
      <c r="C13" s="94">
        <v>6.6837500000000007</v>
      </c>
      <c r="D13" s="98">
        <v>7.6169166666666657</v>
      </c>
      <c r="E13" s="94">
        <v>7.8430416666666671</v>
      </c>
      <c r="F13" s="108" t="e">
        <f>AVERAGE(#REF!)</f>
        <v>#REF!</v>
      </c>
      <c r="G13" s="108">
        <v>6.4078985883211805</v>
      </c>
      <c r="H13" s="129">
        <v>6.2956188951748127</v>
      </c>
    </row>
    <row r="14" spans="2:8" x14ac:dyDescent="0.25">
      <c r="B14" s="93" t="s">
        <v>10</v>
      </c>
      <c r="C14" s="99">
        <v>19.6629</v>
      </c>
      <c r="D14" s="98">
        <v>19.651199999999999</v>
      </c>
      <c r="E14" s="94">
        <v>19.107099999999999</v>
      </c>
      <c r="F14" s="110" t="e">
        <f>AVERAGE(#REF!)</f>
        <v>#REF!</v>
      </c>
      <c r="G14" s="110">
        <v>24.365250420808039</v>
      </c>
      <c r="H14" s="128">
        <v>25.019777445991174</v>
      </c>
    </row>
    <row r="15" spans="2:8" x14ac:dyDescent="0.25">
      <c r="B15" s="93" t="s">
        <v>11</v>
      </c>
      <c r="C15" s="98">
        <v>18.919726655526329</v>
      </c>
      <c r="D15" s="98">
        <v>19.242101838960046</v>
      </c>
      <c r="E15" s="94">
        <v>19.289904180586991</v>
      </c>
      <c r="F15" s="137" t="e">
        <f>AVERAGE(#REF!)</f>
        <v>#REF!</v>
      </c>
      <c r="G15" s="137">
        <v>23.069678933153586</v>
      </c>
      <c r="H15" s="153">
        <v>23.7990282804613</v>
      </c>
    </row>
    <row r="16" spans="2:8" x14ac:dyDescent="0.25">
      <c r="B16" s="93" t="s">
        <v>12</v>
      </c>
      <c r="C16" s="100">
        <v>172801.8</v>
      </c>
      <c r="D16" s="100">
        <v>174609.1</v>
      </c>
      <c r="E16" s="95">
        <v>180749.5</v>
      </c>
      <c r="F16" s="140" t="e">
        <f>AVERAGE(#REF!)</f>
        <v>#REF!</v>
      </c>
      <c r="G16" s="151">
        <v>180328.36454445741</v>
      </c>
      <c r="H16" s="152">
        <v>181116.74902831254</v>
      </c>
    </row>
    <row r="17" spans="2:11" x14ac:dyDescent="0.25">
      <c r="B17" s="120" t="s">
        <v>13</v>
      </c>
      <c r="C17" s="113"/>
      <c r="D17" s="113"/>
      <c r="E17" s="82"/>
      <c r="F17" s="96"/>
      <c r="G17" s="96"/>
      <c r="H17" s="96"/>
    </row>
    <row r="18" spans="2:11" x14ac:dyDescent="0.25">
      <c r="B18" s="93" t="s">
        <v>14</v>
      </c>
      <c r="C18" s="101">
        <v>409432.5749999999</v>
      </c>
      <c r="D18" s="100">
        <v>450684.54899999994</v>
      </c>
      <c r="E18" s="95">
        <v>461115.36300000007</v>
      </c>
      <c r="F18" s="147" t="e">
        <f>AVERAGE(#REF!)</f>
        <v>#REF!</v>
      </c>
      <c r="G18" s="109">
        <v>436110.5398379385</v>
      </c>
      <c r="H18" s="130">
        <v>415338.19774207001</v>
      </c>
      <c r="I18" s="141"/>
      <c r="J18" s="138"/>
      <c r="K18" s="138"/>
    </row>
    <row r="19" spans="2:11" x14ac:dyDescent="0.25">
      <c r="B19" s="93" t="s">
        <v>15</v>
      </c>
      <c r="C19" s="101">
        <v>420394.58699999994</v>
      </c>
      <c r="D19" s="100">
        <v>464302.36700000003</v>
      </c>
      <c r="E19" s="118">
        <v>455295.37400000001</v>
      </c>
      <c r="F19" s="142" t="e">
        <f>AVERAGE(#REF!)</f>
        <v>#REF!</v>
      </c>
      <c r="G19" s="142">
        <v>446817.70718979824</v>
      </c>
      <c r="H19" s="69">
        <v>418108.82368631021</v>
      </c>
      <c r="I19" s="141"/>
      <c r="J19" s="141"/>
      <c r="K19" s="138"/>
    </row>
    <row r="20" spans="2:11" x14ac:dyDescent="0.25">
      <c r="B20" s="93" t="s">
        <v>16</v>
      </c>
      <c r="C20" s="95">
        <v>-10962.012000000046</v>
      </c>
      <c r="D20" s="95">
        <v>-13617.818000000087</v>
      </c>
      <c r="E20" s="118">
        <v>5819.9890000000596</v>
      </c>
      <c r="F20" s="149" t="e">
        <f>F18-F19</f>
        <v>#REF!</v>
      </c>
      <c r="G20" s="142">
        <v>-10707.167351859738</v>
      </c>
      <c r="H20" s="69">
        <v>-2770.6259442401933</v>
      </c>
    </row>
    <row r="21" spans="2:11" x14ac:dyDescent="0.25">
      <c r="B21" s="93" t="s">
        <v>17</v>
      </c>
      <c r="C21" s="102">
        <v>20495</v>
      </c>
      <c r="D21" s="102">
        <v>23004</v>
      </c>
      <c r="E21" s="150">
        <v>-2444</v>
      </c>
      <c r="F21" s="66" t="e">
        <f>AVERAGE(#REF!)</f>
        <v>#REF!</v>
      </c>
      <c r="G21" s="66">
        <v>-7928.1627998315234</v>
      </c>
      <c r="H21" s="67">
        <v>-3327.1863989404083</v>
      </c>
    </row>
    <row r="22" spans="2:11" x14ac:dyDescent="0.25">
      <c r="B22" s="93" t="s">
        <v>18</v>
      </c>
      <c r="C22" s="100">
        <v>33596.464886290014</v>
      </c>
      <c r="D22" s="100">
        <v>33615.293651020002</v>
      </c>
      <c r="E22" s="95">
        <v>32921.808370499952</v>
      </c>
      <c r="F22" s="111" t="e">
        <f>AVERAGE(#REF!)</f>
        <v>#REF!</v>
      </c>
      <c r="G22" s="111">
        <v>27949.135127154786</v>
      </c>
      <c r="H22" s="54">
        <v>22660.792904507638</v>
      </c>
      <c r="I22" s="62"/>
    </row>
    <row r="23" spans="2:11" x14ac:dyDescent="0.25">
      <c r="B23" s="93" t="s">
        <v>19</v>
      </c>
      <c r="C23" s="94">
        <v>46.4</v>
      </c>
      <c r="D23" s="94">
        <v>61.82</v>
      </c>
      <c r="E23" s="94">
        <v>56.146485533407947</v>
      </c>
      <c r="F23" s="110" t="e">
        <f>AVERAGE(#REF!)</f>
        <v>#REF!</v>
      </c>
      <c r="G23" s="110">
        <v>31.002910537548903</v>
      </c>
      <c r="H23" s="107">
        <v>27.809677680125972</v>
      </c>
    </row>
    <row r="24" spans="2:11" x14ac:dyDescent="0.25">
      <c r="B24" s="93" t="s">
        <v>20</v>
      </c>
      <c r="C24" s="95">
        <v>30290.545099999999</v>
      </c>
      <c r="D24" s="95">
        <v>33677.227200000001</v>
      </c>
      <c r="E24" s="95">
        <v>36048.642300000007</v>
      </c>
      <c r="F24" s="61" t="e">
        <f>AVERAGE(#REF!)</f>
        <v>#REF!</v>
      </c>
      <c r="G24" s="61">
        <v>30429.448033808516</v>
      </c>
      <c r="H24" s="63">
        <v>26443.37687952218</v>
      </c>
    </row>
    <row r="25" spans="2:11" x14ac:dyDescent="0.25">
      <c r="B25" s="93" t="s">
        <v>21</v>
      </c>
      <c r="C25" s="103">
        <v>2.2000000000000002</v>
      </c>
      <c r="D25" s="103">
        <v>2.9</v>
      </c>
      <c r="E25" s="103">
        <v>2.3303837447403275</v>
      </c>
      <c r="F25" s="108" t="e">
        <f>AVERAGE(#REF!)*100</f>
        <v>#REF!</v>
      </c>
      <c r="G25" s="108">
        <v>-1.0590460585070378</v>
      </c>
      <c r="H25" s="106">
        <v>-1.6903416484411404</v>
      </c>
    </row>
    <row r="26" spans="2:11" ht="16.5" x14ac:dyDescent="0.3">
      <c r="B26" s="127" t="s">
        <v>122</v>
      </c>
      <c r="C26" s="89"/>
      <c r="D26" s="89"/>
      <c r="E26" s="1"/>
      <c r="F26" s="89"/>
      <c r="G26" s="89"/>
      <c r="H26" s="89"/>
    </row>
    <row r="27" spans="2:11" x14ac:dyDescent="0.25">
      <c r="B27" s="104" t="s">
        <v>64</v>
      </c>
      <c r="C27" s="104"/>
      <c r="D27" s="105"/>
      <c r="E27" s="125"/>
      <c r="F27" s="125"/>
      <c r="G27" s="125"/>
      <c r="H27" s="126"/>
    </row>
    <row r="28" spans="2:11" ht="15" customHeight="1" x14ac:dyDescent="0.25"/>
    <row r="29" spans="2:11" x14ac:dyDescent="0.25">
      <c r="B29" s="154" t="s">
        <v>110</v>
      </c>
      <c r="C29" s="154"/>
      <c r="D29" s="154"/>
      <c r="E29" s="154"/>
      <c r="F29" s="154"/>
      <c r="G29" s="154"/>
      <c r="H29" s="154"/>
    </row>
    <row r="30" spans="2:11" ht="27.75" customHeight="1" x14ac:dyDescent="0.25">
      <c r="B30" s="155" t="s">
        <v>120</v>
      </c>
      <c r="C30" s="155"/>
      <c r="D30" s="155"/>
      <c r="E30" s="155"/>
      <c r="F30" s="155"/>
      <c r="G30" s="155"/>
      <c r="H30" s="155"/>
    </row>
    <row r="31" spans="2:11" ht="39" customHeight="1" x14ac:dyDescent="0.25">
      <c r="B31" s="155" t="s">
        <v>111</v>
      </c>
      <c r="C31" s="155"/>
      <c r="D31" s="155"/>
      <c r="E31" s="155"/>
      <c r="F31" s="155"/>
      <c r="G31" s="155"/>
      <c r="H31" s="155"/>
    </row>
    <row r="32" spans="2:11" ht="35.25" customHeight="1" x14ac:dyDescent="0.25">
      <c r="B32" s="155" t="s">
        <v>121</v>
      </c>
      <c r="C32" s="155"/>
      <c r="D32" s="155"/>
      <c r="E32" s="155"/>
      <c r="F32" s="155"/>
      <c r="G32" s="155"/>
      <c r="H32" s="155"/>
    </row>
    <row r="33" spans="2:9" x14ac:dyDescent="0.25">
      <c r="B33" s="104" t="s">
        <v>65</v>
      </c>
      <c r="C33" s="104"/>
      <c r="D33" s="105"/>
      <c r="E33" s="125"/>
      <c r="F33" s="125"/>
      <c r="G33" s="125"/>
      <c r="H33" s="122"/>
    </row>
    <row r="34" spans="2:9" ht="7.5" customHeight="1" x14ac:dyDescent="0.25">
      <c r="B34" s="127"/>
      <c r="C34" s="127"/>
      <c r="D34" s="127"/>
      <c r="E34" s="144"/>
      <c r="F34" s="127"/>
      <c r="G34" s="127"/>
      <c r="H34" s="127"/>
    </row>
    <row r="35" spans="2:9" x14ac:dyDescent="0.25">
      <c r="B35" s="127" t="s">
        <v>103</v>
      </c>
      <c r="C35" s="127"/>
      <c r="D35" s="127"/>
      <c r="E35" s="144"/>
      <c r="F35" s="127"/>
      <c r="G35" s="127"/>
      <c r="H35" s="127"/>
    </row>
    <row r="36" spans="2:9" x14ac:dyDescent="0.25">
      <c r="B36" s="127" t="s">
        <v>104</v>
      </c>
      <c r="C36" s="127"/>
      <c r="D36" s="127"/>
      <c r="E36" s="144"/>
      <c r="F36" s="127"/>
      <c r="G36" s="127"/>
      <c r="H36" s="127"/>
    </row>
    <row r="37" spans="2:9" ht="15" customHeight="1" x14ac:dyDescent="0.25">
      <c r="B37" s="185" t="s">
        <v>105</v>
      </c>
      <c r="C37" s="185"/>
      <c r="D37" s="185"/>
      <c r="E37" s="185"/>
      <c r="F37" s="185"/>
      <c r="G37" s="185"/>
      <c r="H37" s="185"/>
      <c r="I37" s="185"/>
    </row>
    <row r="38" spans="2:9" x14ac:dyDescent="0.25">
      <c r="B38" s="185"/>
      <c r="C38" s="185"/>
      <c r="D38" s="185"/>
      <c r="E38" s="185"/>
      <c r="F38" s="185"/>
      <c r="G38" s="185"/>
      <c r="H38" s="185"/>
      <c r="I38" s="185"/>
    </row>
    <row r="39" spans="2:9" x14ac:dyDescent="0.25">
      <c r="C39" s="127"/>
      <c r="D39" s="127"/>
      <c r="E39" s="144"/>
      <c r="F39" s="127"/>
      <c r="G39" s="127"/>
      <c r="H39" s="127"/>
    </row>
    <row r="40" spans="2:9" x14ac:dyDescent="0.25">
      <c r="B40" s="127" t="s">
        <v>123</v>
      </c>
      <c r="C40" s="127"/>
      <c r="D40" s="127"/>
      <c r="E40" s="144"/>
      <c r="F40" s="127"/>
      <c r="G40" s="127"/>
      <c r="H40" s="127"/>
    </row>
    <row r="41" spans="2:9" x14ac:dyDescent="0.25"/>
  </sheetData>
  <mergeCells count="8">
    <mergeCell ref="F4:H4"/>
    <mergeCell ref="F5:H5"/>
    <mergeCell ref="B29:H29"/>
    <mergeCell ref="B37:I38"/>
    <mergeCell ref="B30:H30"/>
    <mergeCell ref="C5:D5"/>
    <mergeCell ref="B31:H31"/>
    <mergeCell ref="B32:H32"/>
  </mergeCells>
  <pageMargins left="0.7" right="0.7" top="0.75" bottom="0.75" header="0.3" footer="0.3"/>
  <pageSetup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F4836-4D03-4708-A767-DF35EF2D0DDD}">
  <sheetPr>
    <tabColor theme="5" tint="0.59999389629810485"/>
  </sheetPr>
  <dimension ref="A2:AK47"/>
  <sheetViews>
    <sheetView workbookViewId="0">
      <pane xSplit="1" ySplit="2" topLeftCell="B15" activePane="bottomRight" state="frozen"/>
      <selection pane="topRight" activeCell="B1" sqref="B1"/>
      <selection pane="bottomLeft" activeCell="A3" sqref="A3"/>
      <selection pane="bottomRight" activeCell="F25" sqref="F25"/>
    </sheetView>
  </sheetViews>
  <sheetFormatPr baseColWidth="10" defaultRowHeight="12.75" x14ac:dyDescent="0.2"/>
  <cols>
    <col min="1" max="1" width="15.42578125" style="3" bestFit="1" customWidth="1"/>
    <col min="2" max="4" width="14.85546875" style="3" bestFit="1" customWidth="1"/>
    <col min="5" max="5" width="16.42578125" style="3" bestFit="1" customWidth="1"/>
    <col min="6" max="7" width="15.85546875" style="3" bestFit="1" customWidth="1"/>
    <col min="8" max="9" width="20.7109375" style="3" bestFit="1" customWidth="1"/>
    <col min="10" max="14" width="20.140625" style="3" bestFit="1" customWidth="1"/>
    <col min="15" max="16" width="11.140625" style="3" bestFit="1" customWidth="1"/>
    <col min="17" max="18" width="6.42578125" style="3" bestFit="1" customWidth="1"/>
    <col min="19" max="20" width="7.28515625" style="3" bestFit="1" customWidth="1"/>
    <col min="21" max="22" width="9.28515625" style="3" bestFit="1" customWidth="1"/>
    <col min="23" max="23" width="9.140625" style="3" bestFit="1" customWidth="1"/>
    <col min="24" max="24" width="8.7109375" style="3" bestFit="1" customWidth="1"/>
    <col min="25" max="25" width="10.42578125" style="3" bestFit="1" customWidth="1"/>
    <col min="26" max="29" width="6.140625" style="3" bestFit="1" customWidth="1"/>
    <col min="30" max="30" width="12.5703125" style="3" bestFit="1" customWidth="1"/>
    <col min="31" max="16384" width="11.42578125" style="3"/>
  </cols>
  <sheetData>
    <row r="2" spans="1:37" x14ac:dyDescent="0.2">
      <c r="A2" s="2" t="s">
        <v>0</v>
      </c>
      <c r="B2" s="2" t="s">
        <v>27</v>
      </c>
      <c r="C2" s="2" t="s">
        <v>28</v>
      </c>
      <c r="D2" s="2" t="s">
        <v>106</v>
      </c>
      <c r="E2" s="57" t="s">
        <v>52</v>
      </c>
      <c r="F2" s="57" t="s">
        <v>53</v>
      </c>
      <c r="G2" s="57" t="s">
        <v>54</v>
      </c>
      <c r="H2" s="57" t="s">
        <v>55</v>
      </c>
      <c r="I2" s="57" t="s">
        <v>56</v>
      </c>
      <c r="J2" s="57" t="s">
        <v>57</v>
      </c>
      <c r="K2" s="57" t="s">
        <v>58</v>
      </c>
      <c r="L2" s="57" t="s">
        <v>59</v>
      </c>
      <c r="M2" s="57" t="s">
        <v>60</v>
      </c>
      <c r="N2" s="57" t="s">
        <v>61</v>
      </c>
      <c r="O2" s="57" t="s">
        <v>62</v>
      </c>
      <c r="P2" s="57" t="s">
        <v>63</v>
      </c>
      <c r="Q2" s="57" t="s">
        <v>69</v>
      </c>
      <c r="R2" s="57" t="s">
        <v>70</v>
      </c>
      <c r="S2" s="57" t="s">
        <v>71</v>
      </c>
      <c r="T2" s="57" t="s">
        <v>72</v>
      </c>
      <c r="U2" s="2" t="s">
        <v>33</v>
      </c>
      <c r="V2" s="2" t="s">
        <v>34</v>
      </c>
      <c r="W2" s="3" t="s">
        <v>35</v>
      </c>
      <c r="X2" s="3" t="s">
        <v>36</v>
      </c>
      <c r="Y2" s="3" t="s">
        <v>116</v>
      </c>
    </row>
    <row r="3" spans="1:37" x14ac:dyDescent="0.2">
      <c r="A3" s="2">
        <v>2001</v>
      </c>
      <c r="B3" s="57" t="e">
        <f>#REF!</f>
        <v>#REF!</v>
      </c>
      <c r="C3" s="57" t="e">
        <f>B3</f>
        <v>#REF!</v>
      </c>
      <c r="D3" s="57" t="e">
        <f>C3</f>
        <v>#REF!</v>
      </c>
      <c r="E3" s="57" t="e">
        <f>#REF!</f>
        <v>#REF!</v>
      </c>
      <c r="F3" s="57" t="e">
        <f>#REF!</f>
        <v>#REF!</v>
      </c>
      <c r="G3" s="57" t="e">
        <f>#REF!</f>
        <v>#REF!</v>
      </c>
      <c r="H3" s="57" t="e">
        <f>#REF!</f>
        <v>#REF!</v>
      </c>
      <c r="I3" s="57" t="e">
        <f>#REF!</f>
        <v>#REF!</v>
      </c>
      <c r="J3" s="57" t="e">
        <f>#REF!</f>
        <v>#REF!</v>
      </c>
      <c r="K3" s="57" t="e">
        <f>#REF!</f>
        <v>#REF!</v>
      </c>
      <c r="L3" s="57" t="e">
        <f>#REF!</f>
        <v>#REF!</v>
      </c>
      <c r="M3" s="57" t="e">
        <f>#REF!</f>
        <v>#REF!</v>
      </c>
      <c r="N3" s="57" t="e">
        <f>#REF!</f>
        <v>#REF!</v>
      </c>
      <c r="O3" s="57" t="e">
        <f>#REF!</f>
        <v>#REF!</v>
      </c>
      <c r="P3" s="57" t="e">
        <f>#REF!</f>
        <v>#REF!</v>
      </c>
      <c r="Q3" s="57" t="e">
        <f>#REF!</f>
        <v>#REF!</v>
      </c>
      <c r="R3" s="57" t="e">
        <f>#REF!</f>
        <v>#REF!</v>
      </c>
      <c r="S3" s="87" t="e">
        <f>#REF!</f>
        <v>#REF!</v>
      </c>
      <c r="T3" s="87" t="e">
        <f>#REF!</f>
        <v>#REF!</v>
      </c>
      <c r="U3" s="31" t="e">
        <f>#REF!</f>
        <v>#REF!</v>
      </c>
      <c r="V3" s="31" t="e">
        <f>#REF!</f>
        <v>#REF!</v>
      </c>
      <c r="Y3" s="2"/>
      <c r="Z3" s="2"/>
      <c r="AA3" s="2"/>
      <c r="AB3" s="2"/>
      <c r="AC3" s="2"/>
      <c r="AD3" s="2"/>
      <c r="AE3" s="2"/>
      <c r="AF3" s="2"/>
      <c r="AG3" s="2"/>
      <c r="AH3" s="2"/>
      <c r="AI3" s="2"/>
      <c r="AJ3" s="2"/>
      <c r="AK3" s="2"/>
    </row>
    <row r="4" spans="1:37" x14ac:dyDescent="0.2">
      <c r="A4" s="2">
        <v>2002</v>
      </c>
      <c r="B4" s="57" t="e">
        <f>#REF!</f>
        <v>#REF!</v>
      </c>
      <c r="C4" s="57" t="e">
        <f t="shared" ref="C4:D21" si="0">B4</f>
        <v>#REF!</v>
      </c>
      <c r="D4" s="57" t="e">
        <f t="shared" si="0"/>
        <v>#REF!</v>
      </c>
      <c r="E4" s="57" t="e">
        <f>#REF!</f>
        <v>#REF!</v>
      </c>
      <c r="F4" s="57" t="e">
        <f>#REF!</f>
        <v>#REF!</v>
      </c>
      <c r="G4" s="57" t="e">
        <f>#REF!</f>
        <v>#REF!</v>
      </c>
      <c r="H4" s="57" t="e">
        <f>#REF!</f>
        <v>#REF!</v>
      </c>
      <c r="I4" s="57" t="e">
        <f>#REF!</f>
        <v>#REF!</v>
      </c>
      <c r="J4" s="57" t="e">
        <f>#REF!</f>
        <v>#REF!</v>
      </c>
      <c r="K4" s="57" t="e">
        <f>#REF!</f>
        <v>#REF!</v>
      </c>
      <c r="L4" s="57" t="e">
        <f>#REF!</f>
        <v>#REF!</v>
      </c>
      <c r="M4" s="57" t="e">
        <f>#REF!</f>
        <v>#REF!</v>
      </c>
      <c r="N4" s="57" t="e">
        <f>#REF!</f>
        <v>#REF!</v>
      </c>
      <c r="O4" s="57" t="e">
        <f>#REF!</f>
        <v>#REF!</v>
      </c>
      <c r="P4" s="57" t="e">
        <f>#REF!</f>
        <v>#REF!</v>
      </c>
      <c r="Q4" s="57" t="e">
        <f>#REF!</f>
        <v>#REF!</v>
      </c>
      <c r="R4" s="57" t="e">
        <f>#REF!</f>
        <v>#REF!</v>
      </c>
      <c r="S4" s="57" t="e">
        <f>#REF!</f>
        <v>#REF!</v>
      </c>
      <c r="T4" s="57" t="e">
        <f>#REF!</f>
        <v>#REF!</v>
      </c>
      <c r="U4" s="31" t="e">
        <f>#REF!</f>
        <v>#REF!</v>
      </c>
      <c r="V4" s="31" t="e">
        <f>#REF!</f>
        <v>#REF!</v>
      </c>
    </row>
    <row r="5" spans="1:37" x14ac:dyDescent="0.2">
      <c r="A5" s="2">
        <v>2003</v>
      </c>
      <c r="B5" s="57" t="e">
        <f>#REF!</f>
        <v>#REF!</v>
      </c>
      <c r="C5" s="57" t="e">
        <f t="shared" si="0"/>
        <v>#REF!</v>
      </c>
      <c r="D5" s="57" t="e">
        <f t="shared" si="0"/>
        <v>#REF!</v>
      </c>
      <c r="E5" s="57" t="e">
        <f>#REF!</f>
        <v>#REF!</v>
      </c>
      <c r="F5" s="57" t="e">
        <f>#REF!</f>
        <v>#REF!</v>
      </c>
      <c r="G5" s="57" t="e">
        <f>#REF!</f>
        <v>#REF!</v>
      </c>
      <c r="H5" s="57" t="e">
        <f>#REF!</f>
        <v>#REF!</v>
      </c>
      <c r="I5" s="57" t="e">
        <f>#REF!</f>
        <v>#REF!</v>
      </c>
      <c r="J5" s="57" t="e">
        <f>#REF!</f>
        <v>#REF!</v>
      </c>
      <c r="K5" s="57" t="e">
        <f>#REF!</f>
        <v>#REF!</v>
      </c>
      <c r="L5" s="57" t="e">
        <f>#REF!</f>
        <v>#REF!</v>
      </c>
      <c r="M5" s="57" t="e">
        <f>#REF!</f>
        <v>#REF!</v>
      </c>
      <c r="N5" s="57" t="e">
        <f>#REF!</f>
        <v>#REF!</v>
      </c>
      <c r="O5" s="57" t="e">
        <f>#REF!</f>
        <v>#REF!</v>
      </c>
      <c r="P5" s="57" t="e">
        <f>#REF!</f>
        <v>#REF!</v>
      </c>
      <c r="Q5" s="57" t="e">
        <f>#REF!</f>
        <v>#REF!</v>
      </c>
      <c r="R5" s="57" t="e">
        <f>#REF!</f>
        <v>#REF!</v>
      </c>
      <c r="S5" s="57" t="e">
        <f>#REF!</f>
        <v>#REF!</v>
      </c>
      <c r="T5" s="57" t="e">
        <f>#REF!</f>
        <v>#REF!</v>
      </c>
      <c r="U5" s="31" t="e">
        <f>#REF!</f>
        <v>#REF!</v>
      </c>
      <c r="V5" s="31" t="e">
        <f>#REF!</f>
        <v>#REF!</v>
      </c>
    </row>
    <row r="6" spans="1:37" x14ac:dyDescent="0.2">
      <c r="A6" s="2">
        <v>2004</v>
      </c>
      <c r="B6" s="4" t="e">
        <f>#REF!</f>
        <v>#REF!</v>
      </c>
      <c r="C6" s="57" t="e">
        <f t="shared" si="0"/>
        <v>#REF!</v>
      </c>
      <c r="D6" s="57" t="e">
        <f t="shared" si="0"/>
        <v>#REF!</v>
      </c>
      <c r="E6" s="4" t="e">
        <f>#REF!</f>
        <v>#REF!</v>
      </c>
      <c r="F6" s="4" t="e">
        <f>#REF!</f>
        <v>#REF!</v>
      </c>
      <c r="G6" s="4" t="e">
        <f>#REF!</f>
        <v>#REF!</v>
      </c>
      <c r="H6" s="4" t="e">
        <f>#REF!</f>
        <v>#REF!</v>
      </c>
      <c r="I6" s="4" t="e">
        <f>#REF!</f>
        <v>#REF!</v>
      </c>
      <c r="J6" s="4" t="e">
        <f>#REF!</f>
        <v>#REF!</v>
      </c>
      <c r="K6" s="4" t="e">
        <f>#REF!</f>
        <v>#REF!</v>
      </c>
      <c r="L6" s="4" t="e">
        <f>#REF!</f>
        <v>#REF!</v>
      </c>
      <c r="M6" s="4" t="e">
        <f>#REF!</f>
        <v>#REF!</v>
      </c>
      <c r="N6" s="4" t="e">
        <f>#REF!</f>
        <v>#REF!</v>
      </c>
      <c r="O6" s="4" t="e">
        <f>#REF!</f>
        <v>#REF!</v>
      </c>
      <c r="P6" s="4" t="e">
        <f>#REF!</f>
        <v>#REF!</v>
      </c>
      <c r="Q6" s="4" t="e">
        <f>#REF!</f>
        <v>#REF!</v>
      </c>
      <c r="R6" s="4" t="e">
        <f>#REF!</f>
        <v>#REF!</v>
      </c>
      <c r="S6" s="57" t="e">
        <f>#REF!</f>
        <v>#REF!</v>
      </c>
      <c r="T6" s="57" t="e">
        <f>#REF!</f>
        <v>#REF!</v>
      </c>
      <c r="U6" s="31" t="e">
        <f>#REF!</f>
        <v>#REF!</v>
      </c>
      <c r="V6" s="31" t="e">
        <f>#REF!</f>
        <v>#REF!</v>
      </c>
    </row>
    <row r="7" spans="1:37" x14ac:dyDescent="0.2">
      <c r="A7" s="2">
        <v>2005</v>
      </c>
      <c r="B7" s="4" t="e">
        <f>#REF!</f>
        <v>#REF!</v>
      </c>
      <c r="C7" s="57" t="e">
        <f t="shared" si="0"/>
        <v>#REF!</v>
      </c>
      <c r="D7" s="57" t="e">
        <f t="shared" si="0"/>
        <v>#REF!</v>
      </c>
      <c r="E7" s="4" t="e">
        <f>#REF!</f>
        <v>#REF!</v>
      </c>
      <c r="F7" s="4" t="e">
        <f>#REF!</f>
        <v>#REF!</v>
      </c>
      <c r="G7" s="4" t="e">
        <f>#REF!</f>
        <v>#REF!</v>
      </c>
      <c r="H7" s="4" t="e">
        <f>#REF!</f>
        <v>#REF!</v>
      </c>
      <c r="I7" s="4" t="e">
        <f>#REF!</f>
        <v>#REF!</v>
      </c>
      <c r="J7" s="4" t="e">
        <f>#REF!</f>
        <v>#REF!</v>
      </c>
      <c r="K7" s="4" t="e">
        <f>#REF!</f>
        <v>#REF!</v>
      </c>
      <c r="L7" s="4" t="e">
        <f>#REF!</f>
        <v>#REF!</v>
      </c>
      <c r="M7" s="4" t="e">
        <f>#REF!</f>
        <v>#REF!</v>
      </c>
      <c r="N7" s="4" t="e">
        <f>#REF!</f>
        <v>#REF!</v>
      </c>
      <c r="O7" s="4" t="e">
        <f>#REF!</f>
        <v>#REF!</v>
      </c>
      <c r="P7" s="4" t="e">
        <f>#REF!</f>
        <v>#REF!</v>
      </c>
      <c r="Q7" s="4" t="e">
        <f>#REF!</f>
        <v>#REF!</v>
      </c>
      <c r="R7" s="4" t="e">
        <f>#REF!</f>
        <v>#REF!</v>
      </c>
      <c r="S7" s="57" t="e">
        <f>#REF!</f>
        <v>#REF!</v>
      </c>
      <c r="T7" s="57" t="e">
        <f>#REF!</f>
        <v>#REF!</v>
      </c>
      <c r="U7" s="31" t="e">
        <f>#REF!</f>
        <v>#REF!</v>
      </c>
      <c r="V7" s="31" t="e">
        <f>#REF!</f>
        <v>#REF!</v>
      </c>
      <c r="W7" s="56" t="e">
        <f>#REF!</f>
        <v>#REF!</v>
      </c>
      <c r="X7" s="56" t="e">
        <f>W7</f>
        <v>#REF!</v>
      </c>
      <c r="Y7" s="56" t="e">
        <f>X7</f>
        <v>#REF!</v>
      </c>
    </row>
    <row r="8" spans="1:37" x14ac:dyDescent="0.2">
      <c r="A8" s="2">
        <v>2006</v>
      </c>
      <c r="B8" s="4" t="e">
        <f>#REF!</f>
        <v>#REF!</v>
      </c>
      <c r="C8" s="57" t="e">
        <f t="shared" si="0"/>
        <v>#REF!</v>
      </c>
      <c r="D8" s="57" t="e">
        <f t="shared" si="0"/>
        <v>#REF!</v>
      </c>
      <c r="E8" s="4" t="e">
        <f>#REF!</f>
        <v>#REF!</v>
      </c>
      <c r="F8" s="4" t="e">
        <f>#REF!</f>
        <v>#REF!</v>
      </c>
      <c r="G8" s="4" t="e">
        <f>#REF!</f>
        <v>#REF!</v>
      </c>
      <c r="H8" s="4" t="e">
        <f>#REF!</f>
        <v>#REF!</v>
      </c>
      <c r="I8" s="4" t="e">
        <f>#REF!</f>
        <v>#REF!</v>
      </c>
      <c r="J8" s="4" t="e">
        <f>#REF!</f>
        <v>#REF!</v>
      </c>
      <c r="K8" s="4" t="e">
        <f>#REF!</f>
        <v>#REF!</v>
      </c>
      <c r="L8" s="4" t="e">
        <f>#REF!</f>
        <v>#REF!</v>
      </c>
      <c r="M8" s="4" t="e">
        <f>#REF!</f>
        <v>#REF!</v>
      </c>
      <c r="N8" s="4" t="e">
        <f>#REF!</f>
        <v>#REF!</v>
      </c>
      <c r="O8" s="4" t="e">
        <f>#REF!</f>
        <v>#REF!</v>
      </c>
      <c r="P8" s="4" t="e">
        <f>#REF!</f>
        <v>#REF!</v>
      </c>
      <c r="Q8" s="4" t="e">
        <f>#REF!</f>
        <v>#REF!</v>
      </c>
      <c r="R8" s="4" t="e">
        <f>#REF!</f>
        <v>#REF!</v>
      </c>
      <c r="S8" s="57" t="e">
        <f>#REF!</f>
        <v>#REF!</v>
      </c>
      <c r="T8" s="57" t="e">
        <f>#REF!</f>
        <v>#REF!</v>
      </c>
      <c r="U8" s="31" t="e">
        <f>#REF!</f>
        <v>#REF!</v>
      </c>
      <c r="V8" s="31" t="e">
        <f>#REF!</f>
        <v>#REF!</v>
      </c>
      <c r="W8" s="56" t="e">
        <f>#REF!</f>
        <v>#REF!</v>
      </c>
      <c r="X8" s="56" t="e">
        <f t="shared" ref="X8:Y21" si="1">W8</f>
        <v>#REF!</v>
      </c>
      <c r="Y8" s="56" t="e">
        <f t="shared" si="1"/>
        <v>#REF!</v>
      </c>
    </row>
    <row r="9" spans="1:37" x14ac:dyDescent="0.2">
      <c r="A9" s="2">
        <v>2007</v>
      </c>
      <c r="B9" s="4" t="e">
        <f>#REF!</f>
        <v>#REF!</v>
      </c>
      <c r="C9" s="57" t="e">
        <f t="shared" si="0"/>
        <v>#REF!</v>
      </c>
      <c r="D9" s="57" t="e">
        <f t="shared" si="0"/>
        <v>#REF!</v>
      </c>
      <c r="E9" s="4" t="e">
        <f>#REF!</f>
        <v>#REF!</v>
      </c>
      <c r="F9" s="4" t="e">
        <f>#REF!</f>
        <v>#REF!</v>
      </c>
      <c r="G9" s="4" t="e">
        <f>#REF!</f>
        <v>#REF!</v>
      </c>
      <c r="H9" s="4" t="e">
        <f>#REF!</f>
        <v>#REF!</v>
      </c>
      <c r="I9" s="4" t="e">
        <f>#REF!</f>
        <v>#REF!</v>
      </c>
      <c r="J9" s="4" t="e">
        <f>#REF!</f>
        <v>#REF!</v>
      </c>
      <c r="K9" s="4" t="e">
        <f>#REF!</f>
        <v>#REF!</v>
      </c>
      <c r="L9" s="4" t="e">
        <f>#REF!</f>
        <v>#REF!</v>
      </c>
      <c r="M9" s="4" t="e">
        <f>#REF!</f>
        <v>#REF!</v>
      </c>
      <c r="N9" s="4" t="e">
        <f>#REF!</f>
        <v>#REF!</v>
      </c>
      <c r="O9" s="4" t="e">
        <f>#REF!</f>
        <v>#REF!</v>
      </c>
      <c r="P9" s="4" t="e">
        <f>#REF!</f>
        <v>#REF!</v>
      </c>
      <c r="Q9" s="4" t="e">
        <f>#REF!</f>
        <v>#REF!</v>
      </c>
      <c r="R9" s="4" t="e">
        <f>#REF!</f>
        <v>#REF!</v>
      </c>
      <c r="S9" s="57" t="e">
        <f>#REF!</f>
        <v>#REF!</v>
      </c>
      <c r="T9" s="57" t="e">
        <f>#REF!</f>
        <v>#REF!</v>
      </c>
      <c r="U9" s="31" t="e">
        <f>#REF!</f>
        <v>#REF!</v>
      </c>
      <c r="V9" s="31" t="e">
        <f>#REF!</f>
        <v>#REF!</v>
      </c>
      <c r="W9" s="56" t="e">
        <f>#REF!</f>
        <v>#REF!</v>
      </c>
      <c r="X9" s="56" t="e">
        <f t="shared" si="1"/>
        <v>#REF!</v>
      </c>
      <c r="Y9" s="56" t="e">
        <f t="shared" si="1"/>
        <v>#REF!</v>
      </c>
    </row>
    <row r="10" spans="1:37" x14ac:dyDescent="0.2">
      <c r="A10" s="2">
        <v>2008</v>
      </c>
      <c r="B10" s="4" t="e">
        <f>#REF!</f>
        <v>#REF!</v>
      </c>
      <c r="C10" s="57" t="e">
        <f t="shared" si="0"/>
        <v>#REF!</v>
      </c>
      <c r="D10" s="57" t="e">
        <f t="shared" si="0"/>
        <v>#REF!</v>
      </c>
      <c r="E10" s="4" t="e">
        <f>#REF!</f>
        <v>#REF!</v>
      </c>
      <c r="F10" s="4" t="e">
        <f>#REF!</f>
        <v>#REF!</v>
      </c>
      <c r="G10" s="4" t="e">
        <f>#REF!</f>
        <v>#REF!</v>
      </c>
      <c r="H10" s="4" t="e">
        <f>#REF!</f>
        <v>#REF!</v>
      </c>
      <c r="I10" s="4" t="e">
        <f>#REF!</f>
        <v>#REF!</v>
      </c>
      <c r="J10" s="4" t="e">
        <f>#REF!</f>
        <v>#REF!</v>
      </c>
      <c r="K10" s="4" t="e">
        <f>#REF!</f>
        <v>#REF!</v>
      </c>
      <c r="L10" s="4" t="e">
        <f>#REF!</f>
        <v>#REF!</v>
      </c>
      <c r="M10" s="4" t="e">
        <f>#REF!</f>
        <v>#REF!</v>
      </c>
      <c r="N10" s="4" t="e">
        <f>#REF!</f>
        <v>#REF!</v>
      </c>
      <c r="O10" s="4" t="e">
        <f>#REF!</f>
        <v>#REF!</v>
      </c>
      <c r="P10" s="4" t="e">
        <f>#REF!</f>
        <v>#REF!</v>
      </c>
      <c r="Q10" s="4" t="e">
        <f>#REF!</f>
        <v>#REF!</v>
      </c>
      <c r="R10" s="4" t="e">
        <f>#REF!</f>
        <v>#REF!</v>
      </c>
      <c r="S10" s="57" t="e">
        <f>#REF!</f>
        <v>#REF!</v>
      </c>
      <c r="T10" s="57" t="e">
        <f>#REF!</f>
        <v>#REF!</v>
      </c>
      <c r="U10" s="31" t="e">
        <f>#REF!</f>
        <v>#REF!</v>
      </c>
      <c r="V10" s="31" t="e">
        <f>#REF!</f>
        <v>#REF!</v>
      </c>
      <c r="W10" s="56" t="e">
        <f>#REF!</f>
        <v>#REF!</v>
      </c>
      <c r="X10" s="56" t="e">
        <f t="shared" si="1"/>
        <v>#REF!</v>
      </c>
      <c r="Y10" s="56" t="e">
        <f t="shared" si="1"/>
        <v>#REF!</v>
      </c>
    </row>
    <row r="11" spans="1:37" x14ac:dyDescent="0.2">
      <c r="A11" s="2">
        <v>2009</v>
      </c>
      <c r="B11" s="4" t="e">
        <f>#REF!</f>
        <v>#REF!</v>
      </c>
      <c r="C11" s="57" t="e">
        <f t="shared" si="0"/>
        <v>#REF!</v>
      </c>
      <c r="D11" s="57" t="e">
        <f t="shared" si="0"/>
        <v>#REF!</v>
      </c>
      <c r="E11" s="4" t="e">
        <f>#REF!</f>
        <v>#REF!</v>
      </c>
      <c r="F11" s="4" t="e">
        <f>#REF!</f>
        <v>#REF!</v>
      </c>
      <c r="G11" s="4" t="e">
        <f>#REF!</f>
        <v>#REF!</v>
      </c>
      <c r="H11" s="4" t="e">
        <f>#REF!</f>
        <v>#REF!</v>
      </c>
      <c r="I11" s="4" t="e">
        <f>#REF!</f>
        <v>#REF!</v>
      </c>
      <c r="J11" s="4" t="e">
        <f>#REF!</f>
        <v>#REF!</v>
      </c>
      <c r="K11" s="4" t="e">
        <f>#REF!</f>
        <v>#REF!</v>
      </c>
      <c r="L11" s="4" t="e">
        <f>#REF!</f>
        <v>#REF!</v>
      </c>
      <c r="M11" s="4" t="e">
        <f>#REF!</f>
        <v>#REF!</v>
      </c>
      <c r="N11" s="4" t="e">
        <f>#REF!</f>
        <v>#REF!</v>
      </c>
      <c r="O11" s="4" t="e">
        <f>#REF!</f>
        <v>#REF!</v>
      </c>
      <c r="P11" s="4" t="e">
        <f>#REF!</f>
        <v>#REF!</v>
      </c>
      <c r="Q11" s="4" t="e">
        <f>#REF!</f>
        <v>#REF!</v>
      </c>
      <c r="R11" s="4" t="e">
        <f>#REF!</f>
        <v>#REF!</v>
      </c>
      <c r="S11" s="57" t="e">
        <f>#REF!</f>
        <v>#REF!</v>
      </c>
      <c r="T11" s="57" t="e">
        <f>#REF!</f>
        <v>#REF!</v>
      </c>
      <c r="U11" s="31" t="e">
        <f>#REF!</f>
        <v>#REF!</v>
      </c>
      <c r="V11" s="31" t="e">
        <f>#REF!</f>
        <v>#REF!</v>
      </c>
      <c r="W11" s="56" t="e">
        <f>#REF!</f>
        <v>#REF!</v>
      </c>
      <c r="X11" s="56" t="e">
        <f t="shared" si="1"/>
        <v>#REF!</v>
      </c>
      <c r="Y11" s="56" t="e">
        <f t="shared" si="1"/>
        <v>#REF!</v>
      </c>
    </row>
    <row r="12" spans="1:37" x14ac:dyDescent="0.2">
      <c r="A12" s="2">
        <v>2010</v>
      </c>
      <c r="B12" s="4" t="e">
        <f>#REF!</f>
        <v>#REF!</v>
      </c>
      <c r="C12" s="57" t="e">
        <f t="shared" si="0"/>
        <v>#REF!</v>
      </c>
      <c r="D12" s="57" t="e">
        <f t="shared" si="0"/>
        <v>#REF!</v>
      </c>
      <c r="E12" s="4" t="e">
        <f>#REF!</f>
        <v>#REF!</v>
      </c>
      <c r="F12" s="4" t="e">
        <f>#REF!</f>
        <v>#REF!</v>
      </c>
      <c r="G12" s="4" t="e">
        <f>#REF!</f>
        <v>#REF!</v>
      </c>
      <c r="H12" s="4" t="e">
        <f>#REF!</f>
        <v>#REF!</v>
      </c>
      <c r="I12" s="4" t="e">
        <f>#REF!</f>
        <v>#REF!</v>
      </c>
      <c r="J12" s="4" t="e">
        <f>#REF!</f>
        <v>#REF!</v>
      </c>
      <c r="K12" s="4" t="e">
        <f>#REF!</f>
        <v>#REF!</v>
      </c>
      <c r="L12" s="4" t="e">
        <f>#REF!</f>
        <v>#REF!</v>
      </c>
      <c r="M12" s="4" t="e">
        <f>#REF!</f>
        <v>#REF!</v>
      </c>
      <c r="N12" s="4" t="e">
        <f>#REF!</f>
        <v>#REF!</v>
      </c>
      <c r="O12" s="4" t="e">
        <f>#REF!</f>
        <v>#REF!</v>
      </c>
      <c r="P12" s="4" t="e">
        <f>#REF!</f>
        <v>#REF!</v>
      </c>
      <c r="Q12" s="4" t="e">
        <f>#REF!</f>
        <v>#REF!</v>
      </c>
      <c r="R12" s="4" t="e">
        <f>#REF!</f>
        <v>#REF!</v>
      </c>
      <c r="S12" s="57" t="e">
        <f>#REF!</f>
        <v>#REF!</v>
      </c>
      <c r="T12" s="57" t="e">
        <f>#REF!</f>
        <v>#REF!</v>
      </c>
      <c r="U12" s="31" t="e">
        <f>#REF!</f>
        <v>#REF!</v>
      </c>
      <c r="V12" s="31" t="e">
        <f>#REF!</f>
        <v>#REF!</v>
      </c>
      <c r="W12" s="56" t="e">
        <f>#REF!</f>
        <v>#REF!</v>
      </c>
      <c r="X12" s="56" t="e">
        <f t="shared" si="1"/>
        <v>#REF!</v>
      </c>
      <c r="Y12" s="56" t="e">
        <f t="shared" si="1"/>
        <v>#REF!</v>
      </c>
    </row>
    <row r="13" spans="1:37" x14ac:dyDescent="0.2">
      <c r="A13" s="2">
        <v>2011</v>
      </c>
      <c r="B13" s="4" t="e">
        <f>#REF!</f>
        <v>#REF!</v>
      </c>
      <c r="C13" s="57" t="e">
        <f t="shared" si="0"/>
        <v>#REF!</v>
      </c>
      <c r="D13" s="57" t="e">
        <f t="shared" si="0"/>
        <v>#REF!</v>
      </c>
      <c r="E13" s="4" t="e">
        <f>#REF!</f>
        <v>#REF!</v>
      </c>
      <c r="F13" s="4" t="e">
        <f>#REF!</f>
        <v>#REF!</v>
      </c>
      <c r="G13" s="4" t="e">
        <f>#REF!</f>
        <v>#REF!</v>
      </c>
      <c r="H13" s="4" t="e">
        <f>#REF!</f>
        <v>#REF!</v>
      </c>
      <c r="I13" s="4" t="e">
        <f>#REF!</f>
        <v>#REF!</v>
      </c>
      <c r="J13" s="4" t="e">
        <f>#REF!</f>
        <v>#REF!</v>
      </c>
      <c r="K13" s="4" t="e">
        <f>#REF!</f>
        <v>#REF!</v>
      </c>
      <c r="L13" s="4" t="e">
        <f>#REF!</f>
        <v>#REF!</v>
      </c>
      <c r="M13" s="4" t="e">
        <f>#REF!</f>
        <v>#REF!</v>
      </c>
      <c r="N13" s="4" t="e">
        <f>#REF!</f>
        <v>#REF!</v>
      </c>
      <c r="O13" s="4" t="e">
        <f>#REF!</f>
        <v>#REF!</v>
      </c>
      <c r="P13" s="4" t="e">
        <f>#REF!</f>
        <v>#REF!</v>
      </c>
      <c r="Q13" s="4" t="e">
        <f>#REF!</f>
        <v>#REF!</v>
      </c>
      <c r="R13" s="4" t="e">
        <f>#REF!</f>
        <v>#REF!</v>
      </c>
      <c r="S13" s="57" t="e">
        <f>#REF!</f>
        <v>#REF!</v>
      </c>
      <c r="T13" s="57" t="e">
        <f>#REF!</f>
        <v>#REF!</v>
      </c>
      <c r="U13" s="31" t="e">
        <f>#REF!</f>
        <v>#REF!</v>
      </c>
      <c r="V13" s="31" t="e">
        <f>#REF!</f>
        <v>#REF!</v>
      </c>
      <c r="W13" s="56" t="e">
        <f>#REF!</f>
        <v>#REF!</v>
      </c>
      <c r="X13" s="56" t="e">
        <f t="shared" si="1"/>
        <v>#REF!</v>
      </c>
      <c r="Y13" s="56" t="e">
        <f t="shared" si="1"/>
        <v>#REF!</v>
      </c>
    </row>
    <row r="14" spans="1:37" x14ac:dyDescent="0.2">
      <c r="A14" s="2">
        <v>2012</v>
      </c>
      <c r="B14" s="4" t="e">
        <f>#REF!</f>
        <v>#REF!</v>
      </c>
      <c r="C14" s="57" t="e">
        <f t="shared" si="0"/>
        <v>#REF!</v>
      </c>
      <c r="D14" s="57" t="e">
        <f t="shared" si="0"/>
        <v>#REF!</v>
      </c>
      <c r="E14" s="4" t="e">
        <f>#REF!</f>
        <v>#REF!</v>
      </c>
      <c r="F14" s="4" t="e">
        <f>#REF!</f>
        <v>#REF!</v>
      </c>
      <c r="G14" s="4" t="e">
        <f>#REF!</f>
        <v>#REF!</v>
      </c>
      <c r="H14" s="4" t="e">
        <f>#REF!</f>
        <v>#REF!</v>
      </c>
      <c r="I14" s="4" t="e">
        <f>#REF!</f>
        <v>#REF!</v>
      </c>
      <c r="J14" s="4" t="e">
        <f>#REF!</f>
        <v>#REF!</v>
      </c>
      <c r="K14" s="4" t="e">
        <f>#REF!</f>
        <v>#REF!</v>
      </c>
      <c r="L14" s="4" t="e">
        <f>#REF!</f>
        <v>#REF!</v>
      </c>
      <c r="M14" s="4" t="e">
        <f>#REF!</f>
        <v>#REF!</v>
      </c>
      <c r="N14" s="4" t="e">
        <f>#REF!</f>
        <v>#REF!</v>
      </c>
      <c r="O14" s="4" t="e">
        <f>#REF!</f>
        <v>#REF!</v>
      </c>
      <c r="P14" s="4" t="e">
        <f>#REF!</f>
        <v>#REF!</v>
      </c>
      <c r="Q14" s="4" t="e">
        <f>#REF!</f>
        <v>#REF!</v>
      </c>
      <c r="R14" s="4" t="e">
        <f>#REF!</f>
        <v>#REF!</v>
      </c>
      <c r="S14" s="57" t="e">
        <f>#REF!</f>
        <v>#REF!</v>
      </c>
      <c r="T14" s="57" t="e">
        <f>#REF!</f>
        <v>#REF!</v>
      </c>
      <c r="U14" s="31" t="e">
        <f>#REF!</f>
        <v>#REF!</v>
      </c>
      <c r="V14" s="31" t="e">
        <f>#REF!</f>
        <v>#REF!</v>
      </c>
      <c r="W14" s="56" t="e">
        <f>#REF!</f>
        <v>#REF!</v>
      </c>
      <c r="X14" s="56" t="e">
        <f t="shared" si="1"/>
        <v>#REF!</v>
      </c>
      <c r="Y14" s="56" t="e">
        <f t="shared" si="1"/>
        <v>#REF!</v>
      </c>
    </row>
    <row r="15" spans="1:37" x14ac:dyDescent="0.2">
      <c r="A15" s="2">
        <v>2013</v>
      </c>
      <c r="B15" s="4" t="e">
        <f>#REF!</f>
        <v>#REF!</v>
      </c>
      <c r="C15" s="57" t="e">
        <f t="shared" si="0"/>
        <v>#REF!</v>
      </c>
      <c r="D15" s="57" t="e">
        <f t="shared" si="0"/>
        <v>#REF!</v>
      </c>
      <c r="E15" s="4" t="e">
        <f>#REF!</f>
        <v>#REF!</v>
      </c>
      <c r="F15" s="4" t="e">
        <f>#REF!</f>
        <v>#REF!</v>
      </c>
      <c r="G15" s="4" t="e">
        <f>#REF!</f>
        <v>#REF!</v>
      </c>
      <c r="H15" s="4" t="e">
        <f>#REF!</f>
        <v>#REF!</v>
      </c>
      <c r="I15" s="4" t="e">
        <f>#REF!</f>
        <v>#REF!</v>
      </c>
      <c r="J15" s="4" t="e">
        <f>#REF!</f>
        <v>#REF!</v>
      </c>
      <c r="K15" s="4" t="e">
        <f>#REF!</f>
        <v>#REF!</v>
      </c>
      <c r="L15" s="4" t="e">
        <f>#REF!</f>
        <v>#REF!</v>
      </c>
      <c r="M15" s="4" t="e">
        <f>#REF!</f>
        <v>#REF!</v>
      </c>
      <c r="N15" s="4" t="e">
        <f>#REF!</f>
        <v>#REF!</v>
      </c>
      <c r="O15" s="4" t="e">
        <f>#REF!</f>
        <v>#REF!</v>
      </c>
      <c r="P15" s="4" t="e">
        <f>#REF!</f>
        <v>#REF!</v>
      </c>
      <c r="Q15" s="4" t="e">
        <f>#REF!</f>
        <v>#REF!</v>
      </c>
      <c r="R15" s="4" t="e">
        <f>#REF!</f>
        <v>#REF!</v>
      </c>
      <c r="S15" s="57" t="e">
        <f>#REF!</f>
        <v>#REF!</v>
      </c>
      <c r="T15" s="57" t="e">
        <f>#REF!</f>
        <v>#REF!</v>
      </c>
      <c r="U15" s="31" t="e">
        <f>#REF!</f>
        <v>#REF!</v>
      </c>
      <c r="V15" s="31" t="e">
        <f>#REF!</f>
        <v>#REF!</v>
      </c>
      <c r="W15" s="56" t="e">
        <f>#REF!</f>
        <v>#REF!</v>
      </c>
      <c r="X15" s="56" t="e">
        <f t="shared" si="1"/>
        <v>#REF!</v>
      </c>
      <c r="Y15" s="56" t="e">
        <f t="shared" si="1"/>
        <v>#REF!</v>
      </c>
    </row>
    <row r="16" spans="1:37" x14ac:dyDescent="0.2">
      <c r="A16" s="2">
        <v>2014</v>
      </c>
      <c r="B16" s="4" t="e">
        <f>#REF!</f>
        <v>#REF!</v>
      </c>
      <c r="C16" s="57" t="e">
        <f t="shared" si="0"/>
        <v>#REF!</v>
      </c>
      <c r="D16" s="57" t="e">
        <f t="shared" si="0"/>
        <v>#REF!</v>
      </c>
      <c r="E16" s="4" t="e">
        <f>#REF!</f>
        <v>#REF!</v>
      </c>
      <c r="F16" s="4" t="e">
        <f>#REF!</f>
        <v>#REF!</v>
      </c>
      <c r="G16" s="4" t="e">
        <f>#REF!</f>
        <v>#REF!</v>
      </c>
      <c r="H16" s="4" t="e">
        <f>#REF!</f>
        <v>#REF!</v>
      </c>
      <c r="I16" s="4" t="e">
        <f>#REF!</f>
        <v>#REF!</v>
      </c>
      <c r="J16" s="4" t="e">
        <f>#REF!</f>
        <v>#REF!</v>
      </c>
      <c r="K16" s="4" t="e">
        <f>#REF!</f>
        <v>#REF!</v>
      </c>
      <c r="L16" s="4" t="e">
        <f>#REF!</f>
        <v>#REF!</v>
      </c>
      <c r="M16" s="4" t="e">
        <f>#REF!</f>
        <v>#REF!</v>
      </c>
      <c r="N16" s="4" t="e">
        <f>#REF!</f>
        <v>#REF!</v>
      </c>
      <c r="O16" s="4" t="e">
        <f>#REF!</f>
        <v>#REF!</v>
      </c>
      <c r="P16" s="4" t="e">
        <f>#REF!</f>
        <v>#REF!</v>
      </c>
      <c r="Q16" s="4" t="e">
        <f>#REF!</f>
        <v>#REF!</v>
      </c>
      <c r="R16" s="4" t="e">
        <f>#REF!</f>
        <v>#REF!</v>
      </c>
      <c r="S16" s="57" t="e">
        <f>#REF!</f>
        <v>#REF!</v>
      </c>
      <c r="T16" s="57" t="e">
        <f>#REF!</f>
        <v>#REF!</v>
      </c>
      <c r="U16" s="31" t="e">
        <f>#REF!</f>
        <v>#REF!</v>
      </c>
      <c r="V16" s="31" t="e">
        <f>#REF!</f>
        <v>#REF!</v>
      </c>
      <c r="W16" s="56" t="e">
        <f>#REF!</f>
        <v>#REF!</v>
      </c>
      <c r="X16" s="56" t="e">
        <f t="shared" si="1"/>
        <v>#REF!</v>
      </c>
      <c r="Y16" s="56" t="e">
        <f t="shared" si="1"/>
        <v>#REF!</v>
      </c>
    </row>
    <row r="17" spans="1:30" x14ac:dyDescent="0.2">
      <c r="A17" s="2">
        <v>2015</v>
      </c>
      <c r="B17" s="4" t="e">
        <f>#REF!</f>
        <v>#REF!</v>
      </c>
      <c r="C17" s="57" t="e">
        <f t="shared" si="0"/>
        <v>#REF!</v>
      </c>
      <c r="D17" s="57" t="e">
        <f t="shared" si="0"/>
        <v>#REF!</v>
      </c>
      <c r="E17" s="4" t="e">
        <f>#REF!</f>
        <v>#REF!</v>
      </c>
      <c r="F17" s="4" t="e">
        <f>#REF!</f>
        <v>#REF!</v>
      </c>
      <c r="G17" s="4" t="e">
        <f>#REF!</f>
        <v>#REF!</v>
      </c>
      <c r="H17" s="4" t="e">
        <f>#REF!</f>
        <v>#REF!</v>
      </c>
      <c r="I17" s="4" t="e">
        <f>#REF!</f>
        <v>#REF!</v>
      </c>
      <c r="J17" s="4" t="e">
        <f>#REF!</f>
        <v>#REF!</v>
      </c>
      <c r="K17" s="4" t="e">
        <f>#REF!</f>
        <v>#REF!</v>
      </c>
      <c r="L17" s="4" t="e">
        <f>#REF!</f>
        <v>#REF!</v>
      </c>
      <c r="M17" s="4" t="e">
        <f>#REF!</f>
        <v>#REF!</v>
      </c>
      <c r="N17" s="4" t="e">
        <f>#REF!</f>
        <v>#REF!</v>
      </c>
      <c r="O17" s="4" t="e">
        <f>#REF!</f>
        <v>#REF!</v>
      </c>
      <c r="P17" s="4" t="e">
        <f>#REF!</f>
        <v>#REF!</v>
      </c>
      <c r="Q17" s="4" t="e">
        <f>#REF!</f>
        <v>#REF!</v>
      </c>
      <c r="R17" s="4" t="e">
        <f>#REF!</f>
        <v>#REF!</v>
      </c>
      <c r="S17" s="57" t="e">
        <f>#REF!</f>
        <v>#REF!</v>
      </c>
      <c r="T17" s="57" t="e">
        <f>#REF!</f>
        <v>#REF!</v>
      </c>
      <c r="U17" s="31" t="e">
        <f>#REF!</f>
        <v>#REF!</v>
      </c>
      <c r="V17" s="31" t="e">
        <f>#REF!</f>
        <v>#REF!</v>
      </c>
      <c r="W17" s="56" t="e">
        <f>#REF!</f>
        <v>#REF!</v>
      </c>
      <c r="X17" s="56" t="e">
        <f t="shared" si="1"/>
        <v>#REF!</v>
      </c>
      <c r="Y17" s="56" t="e">
        <f t="shared" si="1"/>
        <v>#REF!</v>
      </c>
    </row>
    <row r="18" spans="1:30" x14ac:dyDescent="0.2">
      <c r="A18" s="2">
        <v>2016</v>
      </c>
      <c r="B18" s="4" t="e">
        <f>#REF!</f>
        <v>#REF!</v>
      </c>
      <c r="C18" s="57" t="e">
        <f t="shared" si="0"/>
        <v>#REF!</v>
      </c>
      <c r="D18" s="57" t="e">
        <f t="shared" si="0"/>
        <v>#REF!</v>
      </c>
      <c r="E18" s="4" t="e">
        <f>#REF!</f>
        <v>#REF!</v>
      </c>
      <c r="F18" s="4" t="e">
        <f>#REF!</f>
        <v>#REF!</v>
      </c>
      <c r="G18" s="4" t="e">
        <f>#REF!</f>
        <v>#REF!</v>
      </c>
      <c r="H18" s="4" t="e">
        <f>#REF!</f>
        <v>#REF!</v>
      </c>
      <c r="I18" s="4" t="e">
        <f>#REF!</f>
        <v>#REF!</v>
      </c>
      <c r="J18" s="4" t="e">
        <f>#REF!</f>
        <v>#REF!</v>
      </c>
      <c r="K18" s="4" t="e">
        <f>#REF!</f>
        <v>#REF!</v>
      </c>
      <c r="L18" s="4" t="e">
        <f>#REF!</f>
        <v>#REF!</v>
      </c>
      <c r="M18" s="4" t="e">
        <f>#REF!</f>
        <v>#REF!</v>
      </c>
      <c r="N18" s="4" t="e">
        <f>#REF!</f>
        <v>#REF!</v>
      </c>
      <c r="O18" s="4" t="e">
        <f>#REF!</f>
        <v>#REF!</v>
      </c>
      <c r="P18" s="4" t="e">
        <f>#REF!</f>
        <v>#REF!</v>
      </c>
      <c r="Q18" s="4" t="e">
        <f>#REF!</f>
        <v>#REF!</v>
      </c>
      <c r="R18" s="4" t="e">
        <f>#REF!</f>
        <v>#REF!</v>
      </c>
      <c r="S18" s="57" t="e">
        <f>#REF!</f>
        <v>#REF!</v>
      </c>
      <c r="T18" s="57" t="e">
        <f>#REF!</f>
        <v>#REF!</v>
      </c>
      <c r="U18" s="31" t="e">
        <f>#REF!</f>
        <v>#REF!</v>
      </c>
      <c r="V18" s="31" t="e">
        <f>#REF!</f>
        <v>#REF!</v>
      </c>
      <c r="W18" s="56" t="e">
        <f>#REF!</f>
        <v>#REF!</v>
      </c>
      <c r="X18" s="56" t="e">
        <f t="shared" si="1"/>
        <v>#REF!</v>
      </c>
      <c r="Y18" s="56" t="e">
        <f t="shared" si="1"/>
        <v>#REF!</v>
      </c>
    </row>
    <row r="19" spans="1:30" x14ac:dyDescent="0.2">
      <c r="A19" s="2">
        <v>2017</v>
      </c>
      <c r="B19" s="4" t="e">
        <f>#REF!</f>
        <v>#REF!</v>
      </c>
      <c r="C19" s="57" t="e">
        <f t="shared" si="0"/>
        <v>#REF!</v>
      </c>
      <c r="D19" s="57" t="e">
        <f t="shared" si="0"/>
        <v>#REF!</v>
      </c>
      <c r="E19" s="4" t="e">
        <f>#REF!</f>
        <v>#REF!</v>
      </c>
      <c r="F19" s="4" t="e">
        <f>#REF!</f>
        <v>#REF!</v>
      </c>
      <c r="G19" s="4" t="e">
        <f>#REF!</f>
        <v>#REF!</v>
      </c>
      <c r="H19" s="4" t="e">
        <f>#REF!</f>
        <v>#REF!</v>
      </c>
      <c r="I19" s="4" t="e">
        <f>#REF!</f>
        <v>#REF!</v>
      </c>
      <c r="J19" s="4" t="e">
        <f>#REF!</f>
        <v>#REF!</v>
      </c>
      <c r="K19" s="4" t="e">
        <f>#REF!</f>
        <v>#REF!</v>
      </c>
      <c r="L19" s="4" t="e">
        <f>#REF!</f>
        <v>#REF!</v>
      </c>
      <c r="M19" s="4" t="e">
        <f>#REF!</f>
        <v>#REF!</v>
      </c>
      <c r="N19" s="4" t="e">
        <f>#REF!</f>
        <v>#REF!</v>
      </c>
      <c r="O19" s="4" t="e">
        <f>#REF!</f>
        <v>#REF!</v>
      </c>
      <c r="P19" s="4" t="e">
        <f>#REF!</f>
        <v>#REF!</v>
      </c>
      <c r="Q19" s="4" t="e">
        <f>#REF!</f>
        <v>#REF!</v>
      </c>
      <c r="R19" s="4" t="e">
        <f>#REF!</f>
        <v>#REF!</v>
      </c>
      <c r="S19" s="57" t="e">
        <f>#REF!</f>
        <v>#REF!</v>
      </c>
      <c r="T19" s="57" t="e">
        <f>#REF!</f>
        <v>#REF!</v>
      </c>
      <c r="U19" s="31" t="e">
        <f>#REF!</f>
        <v>#REF!</v>
      </c>
      <c r="V19" s="31" t="e">
        <f>#REF!</f>
        <v>#REF!</v>
      </c>
      <c r="W19" s="56" t="e">
        <f>#REF!</f>
        <v>#REF!</v>
      </c>
      <c r="X19" s="56" t="e">
        <f t="shared" si="1"/>
        <v>#REF!</v>
      </c>
      <c r="Y19" s="56" t="e">
        <f t="shared" si="1"/>
        <v>#REF!</v>
      </c>
    </row>
    <row r="20" spans="1:30" x14ac:dyDescent="0.2">
      <c r="A20" s="2">
        <v>2018</v>
      </c>
      <c r="B20" s="4" t="e">
        <f>#REF!</f>
        <v>#REF!</v>
      </c>
      <c r="C20" s="57" t="e">
        <f t="shared" si="0"/>
        <v>#REF!</v>
      </c>
      <c r="D20" s="57" t="e">
        <f t="shared" si="0"/>
        <v>#REF!</v>
      </c>
      <c r="E20" s="4" t="e">
        <f>#REF!</f>
        <v>#REF!</v>
      </c>
      <c r="F20" s="4" t="e">
        <f>#REF!</f>
        <v>#REF!</v>
      </c>
      <c r="G20" s="4" t="e">
        <f>#REF!</f>
        <v>#REF!</v>
      </c>
      <c r="H20" s="4" t="e">
        <f>#REF!</f>
        <v>#REF!</v>
      </c>
      <c r="I20" s="4" t="e">
        <f>#REF!</f>
        <v>#REF!</v>
      </c>
      <c r="J20" s="4" t="e">
        <f>#REF!</f>
        <v>#REF!</v>
      </c>
      <c r="K20" s="4" t="e">
        <f>#REF!</f>
        <v>#REF!</v>
      </c>
      <c r="L20" s="4" t="e">
        <f>#REF!</f>
        <v>#REF!</v>
      </c>
      <c r="M20" s="4" t="e">
        <f>#REF!</f>
        <v>#REF!</v>
      </c>
      <c r="N20" s="4" t="e">
        <f>#REF!</f>
        <v>#REF!</v>
      </c>
      <c r="O20" s="4" t="e">
        <f>#REF!</f>
        <v>#REF!</v>
      </c>
      <c r="P20" s="4" t="e">
        <f>#REF!</f>
        <v>#REF!</v>
      </c>
      <c r="Q20" s="4" t="e">
        <f>#REF!</f>
        <v>#REF!</v>
      </c>
      <c r="R20" s="4" t="e">
        <f>#REF!</f>
        <v>#REF!</v>
      </c>
      <c r="S20" s="57" t="e">
        <f>#REF!</f>
        <v>#REF!</v>
      </c>
      <c r="T20" s="57" t="e">
        <f>#REF!</f>
        <v>#REF!</v>
      </c>
      <c r="U20" s="31" t="e">
        <f>#REF!</f>
        <v>#REF!</v>
      </c>
      <c r="V20" s="31" t="e">
        <f>#REF!</f>
        <v>#REF!</v>
      </c>
      <c r="W20" s="56" t="e">
        <f>#REF!</f>
        <v>#REF!</v>
      </c>
      <c r="X20" s="56" t="e">
        <f t="shared" si="1"/>
        <v>#REF!</v>
      </c>
      <c r="Y20" s="56" t="e">
        <f t="shared" si="1"/>
        <v>#REF!</v>
      </c>
    </row>
    <row r="21" spans="1:30" x14ac:dyDescent="0.2">
      <c r="A21" s="2">
        <v>2019</v>
      </c>
      <c r="B21" s="4" t="e">
        <f>#REF!</f>
        <v>#REF!</v>
      </c>
      <c r="C21" s="57" t="e">
        <f t="shared" si="0"/>
        <v>#REF!</v>
      </c>
      <c r="D21" s="57" t="e">
        <f t="shared" si="0"/>
        <v>#REF!</v>
      </c>
      <c r="E21" s="4" t="e">
        <f>#REF!</f>
        <v>#REF!</v>
      </c>
      <c r="F21" s="4" t="e">
        <f>#REF!</f>
        <v>#REF!</v>
      </c>
      <c r="G21" s="4" t="e">
        <f>#REF!</f>
        <v>#REF!</v>
      </c>
      <c r="H21" s="4" t="e">
        <f>#REF!</f>
        <v>#REF!</v>
      </c>
      <c r="I21" s="4" t="e">
        <f>#REF!</f>
        <v>#REF!</v>
      </c>
      <c r="J21" s="4" t="e">
        <f>#REF!</f>
        <v>#REF!</v>
      </c>
      <c r="K21" s="4" t="e">
        <f>#REF!</f>
        <v>#REF!</v>
      </c>
      <c r="L21" s="4" t="e">
        <f>#REF!</f>
        <v>#REF!</v>
      </c>
      <c r="M21" s="4" t="e">
        <f>#REF!</f>
        <v>#REF!</v>
      </c>
      <c r="N21" s="4" t="e">
        <f>#REF!</f>
        <v>#REF!</v>
      </c>
      <c r="O21" s="4" t="e">
        <f>#REF!</f>
        <v>#REF!</v>
      </c>
      <c r="P21" s="4" t="e">
        <f>#REF!</f>
        <v>#REF!</v>
      </c>
      <c r="Q21" s="4" t="e">
        <f>#REF!</f>
        <v>#REF!</v>
      </c>
      <c r="R21" s="4" t="e">
        <f>#REF!</f>
        <v>#REF!</v>
      </c>
      <c r="S21" s="57" t="e">
        <f>#REF!</f>
        <v>#REF!</v>
      </c>
      <c r="T21" s="57" t="e">
        <f>#REF!</f>
        <v>#REF!</v>
      </c>
      <c r="U21" s="31" t="e">
        <f>#REF!</f>
        <v>#REF!</v>
      </c>
      <c r="V21" s="31" t="e">
        <f>#REF!</f>
        <v>#REF!</v>
      </c>
      <c r="W21" s="56" t="e">
        <f>#REF!</f>
        <v>#REF!</v>
      </c>
      <c r="X21" s="56" t="e">
        <f t="shared" si="1"/>
        <v>#REF!</v>
      </c>
      <c r="Y21" s="56" t="e">
        <f t="shared" si="1"/>
        <v>#REF!</v>
      </c>
    </row>
    <row r="22" spans="1:30" x14ac:dyDescent="0.2">
      <c r="A22" s="2">
        <v>2020</v>
      </c>
      <c r="B22" s="4" t="e">
        <f>#REF!</f>
        <v>#REF!</v>
      </c>
      <c r="C22" s="57" t="e">
        <f>#REF!</f>
        <v>#REF!</v>
      </c>
      <c r="D22" s="57" t="e">
        <f>#REF!</f>
        <v>#REF!</v>
      </c>
      <c r="E22" s="4" t="e">
        <f>#REF!</f>
        <v>#REF!</v>
      </c>
      <c r="F22" s="4" t="e">
        <f>#REF!</f>
        <v>#REF!</v>
      </c>
      <c r="G22" s="4" t="e">
        <f>#REF!</f>
        <v>#REF!</v>
      </c>
      <c r="H22" s="4" t="e">
        <f>#REF!</f>
        <v>#REF!</v>
      </c>
      <c r="I22" s="4" t="e">
        <f>#REF!</f>
        <v>#REF!</v>
      </c>
      <c r="J22" s="4" t="e">
        <f>#REF!</f>
        <v>#REF!</v>
      </c>
      <c r="K22" s="4" t="e">
        <f>AVERAGE(#REF!,#REF!)</f>
        <v>#REF!</v>
      </c>
      <c r="L22" s="57" t="e">
        <f>AVERAGE(#REF!,#REF!)</f>
        <v>#REF!</v>
      </c>
      <c r="M22" s="4" t="e">
        <f>AVERAGE(#REF!,#REF!)</f>
        <v>#REF!</v>
      </c>
      <c r="N22" s="57" t="e">
        <f>AVERAGE(#REF!,#REF!)</f>
        <v>#REF!</v>
      </c>
      <c r="O22" s="4" t="e">
        <f>AVERAGE(#REF!,#REF!)</f>
        <v>#REF!</v>
      </c>
      <c r="P22" s="4" t="e">
        <f>AVERAGE(#REF!,#REF!)</f>
        <v>#REF!</v>
      </c>
      <c r="Q22" s="57" t="e">
        <f>#REF!</f>
        <v>#REF!</v>
      </c>
      <c r="R22" s="57" t="e">
        <f>#REF!</f>
        <v>#REF!</v>
      </c>
      <c r="S22" s="57" t="e">
        <f>AVERAGE(#REF!,#REF!)</f>
        <v>#REF!</v>
      </c>
      <c r="T22" s="57" t="e">
        <f>AVERAGE(#REF!,#REF!)</f>
        <v>#REF!</v>
      </c>
      <c r="U22" s="31" t="e">
        <f>#REF!</f>
        <v>#REF!</v>
      </c>
      <c r="V22" s="31" t="e">
        <f>#REF!</f>
        <v>#REF!</v>
      </c>
      <c r="W22" s="56" t="e">
        <f>AVERAGE(#REF!)</f>
        <v>#REF!</v>
      </c>
      <c r="X22" s="56" t="e">
        <f>AVERAGE(#REF!)</f>
        <v>#REF!</v>
      </c>
      <c r="Y22" s="75" t="e">
        <f>AVERAGE(#REF!)</f>
        <v>#REF!</v>
      </c>
    </row>
    <row r="23" spans="1:30" x14ac:dyDescent="0.2">
      <c r="P23" s="57"/>
      <c r="Q23" s="57"/>
      <c r="R23" s="86"/>
    </row>
    <row r="24" spans="1:30" x14ac:dyDescent="0.2">
      <c r="Q24" s="57"/>
    </row>
    <row r="25" spans="1:30" ht="15" x14ac:dyDescent="0.25">
      <c r="A25" s="123" t="s">
        <v>37</v>
      </c>
      <c r="B25" s="3" t="s">
        <v>107</v>
      </c>
      <c r="C25" s="3" t="s">
        <v>108</v>
      </c>
      <c r="D25" s="3" t="s">
        <v>109</v>
      </c>
      <c r="E25" s="3" t="s">
        <v>117</v>
      </c>
      <c r="F25" s="3" t="s">
        <v>118</v>
      </c>
      <c r="G25" s="3" t="s">
        <v>119</v>
      </c>
      <c r="H25"/>
      <c r="I25"/>
      <c r="J25"/>
      <c r="K25"/>
      <c r="L25"/>
      <c r="M25"/>
      <c r="N25"/>
      <c r="O25"/>
      <c r="P25"/>
      <c r="Q25"/>
      <c r="R25"/>
      <c r="S25"/>
      <c r="T25"/>
      <c r="U25"/>
      <c r="V25"/>
      <c r="W25"/>
      <c r="X25"/>
      <c r="Y25"/>
      <c r="Z25"/>
      <c r="AA25"/>
      <c r="AB25"/>
      <c r="AC25"/>
      <c r="AD25"/>
    </row>
    <row r="26" spans="1:30" ht="15" x14ac:dyDescent="0.25">
      <c r="A26" s="2">
        <v>2001</v>
      </c>
      <c r="B26" s="124">
        <v>-4.0439012669283292E-3</v>
      </c>
      <c r="C26" s="124">
        <v>-4.0439012669283292E-3</v>
      </c>
      <c r="D26" s="124">
        <v>-4.0439012669283292E-3</v>
      </c>
      <c r="E26" s="124"/>
      <c r="F26" s="124"/>
      <c r="G26" s="124"/>
      <c r="H26"/>
      <c r="I26"/>
      <c r="J26"/>
      <c r="K26"/>
      <c r="L26"/>
      <c r="M26"/>
      <c r="N26"/>
      <c r="O26"/>
      <c r="P26"/>
      <c r="Q26"/>
      <c r="R26"/>
      <c r="S26"/>
      <c r="T26"/>
      <c r="U26"/>
      <c r="V26"/>
      <c r="W26"/>
      <c r="X26"/>
      <c r="Y26"/>
      <c r="Z26"/>
      <c r="AA26"/>
      <c r="AB26"/>
      <c r="AC26"/>
      <c r="AD26"/>
    </row>
    <row r="27" spans="1:30" ht="15" x14ac:dyDescent="0.25">
      <c r="A27" s="2">
        <v>2002</v>
      </c>
      <c r="B27" s="124">
        <v>-3.9844483409434694E-4</v>
      </c>
      <c r="C27" s="124">
        <v>-3.9844483409434694E-4</v>
      </c>
      <c r="D27" s="124">
        <v>-3.9844483409434694E-4</v>
      </c>
      <c r="E27" s="124"/>
      <c r="F27" s="124"/>
      <c r="G27" s="124"/>
      <c r="H27"/>
      <c r="I27"/>
      <c r="J27"/>
      <c r="K27"/>
      <c r="L27"/>
      <c r="M27"/>
      <c r="N27"/>
      <c r="O27"/>
      <c r="P27"/>
      <c r="Q27"/>
      <c r="R27"/>
      <c r="S27"/>
      <c r="T27"/>
      <c r="U27"/>
      <c r="V27"/>
      <c r="W27"/>
      <c r="X27"/>
      <c r="Y27"/>
      <c r="Z27"/>
      <c r="AA27"/>
      <c r="AB27"/>
      <c r="AC27"/>
      <c r="AD27"/>
    </row>
    <row r="28" spans="1:30" ht="15" x14ac:dyDescent="0.25">
      <c r="A28" s="2">
        <v>2003</v>
      </c>
      <c r="B28" s="124">
        <v>1.4463826876150332E-2</v>
      </c>
      <c r="C28" s="124">
        <v>1.4463826876150332E-2</v>
      </c>
      <c r="D28" s="124">
        <v>1.4463826876150332E-2</v>
      </c>
      <c r="E28" s="124"/>
      <c r="F28" s="124"/>
      <c r="G28" s="124"/>
      <c r="H28"/>
      <c r="I28"/>
      <c r="J28"/>
      <c r="K28"/>
      <c r="L28"/>
      <c r="M28"/>
      <c r="N28"/>
      <c r="O28"/>
      <c r="P28"/>
      <c r="Q28"/>
      <c r="R28"/>
      <c r="S28"/>
      <c r="T28"/>
      <c r="U28"/>
      <c r="V28"/>
      <c r="W28"/>
      <c r="X28"/>
      <c r="Y28"/>
      <c r="Z28"/>
      <c r="AA28"/>
      <c r="AB28"/>
      <c r="AC28"/>
      <c r="AD28"/>
    </row>
    <row r="29" spans="1:30" ht="15" x14ac:dyDescent="0.25">
      <c r="A29" s="2">
        <v>2004</v>
      </c>
      <c r="B29" s="124">
        <v>3.9205908102128761E-2</v>
      </c>
      <c r="C29" s="124">
        <v>3.9205908102128761E-2</v>
      </c>
      <c r="D29" s="124">
        <v>3.9205908102128761E-2</v>
      </c>
      <c r="E29" s="124"/>
      <c r="F29" s="124"/>
      <c r="G29" s="124"/>
      <c r="H29"/>
      <c r="I29"/>
      <c r="J29"/>
      <c r="K29"/>
      <c r="L29"/>
      <c r="M29"/>
      <c r="N29"/>
      <c r="O29"/>
      <c r="P29"/>
      <c r="Q29"/>
      <c r="R29"/>
      <c r="S29"/>
      <c r="T29"/>
      <c r="U29"/>
      <c r="V29"/>
      <c r="W29"/>
      <c r="X29"/>
      <c r="Y29"/>
      <c r="Z29"/>
      <c r="AA29"/>
      <c r="AB29"/>
      <c r="AC29"/>
      <c r="AD29"/>
    </row>
    <row r="30" spans="1:30" ht="15" x14ac:dyDescent="0.25">
      <c r="A30" s="2">
        <v>2005</v>
      </c>
      <c r="B30" s="124">
        <v>2.3078070640330628E-2</v>
      </c>
      <c r="C30" s="124">
        <v>2.3078070640330628E-2</v>
      </c>
      <c r="D30" s="124">
        <v>2.3078070640330628E-2</v>
      </c>
      <c r="E30" s="124">
        <v>3.1230642813795451E-2</v>
      </c>
      <c r="F30" s="124">
        <v>3.1230642813795451E-2</v>
      </c>
      <c r="G30" s="124">
        <v>3.1230642813795451E-2</v>
      </c>
      <c r="H30"/>
      <c r="I30"/>
      <c r="J30"/>
      <c r="K30"/>
      <c r="L30"/>
      <c r="M30"/>
      <c r="N30"/>
      <c r="O30"/>
      <c r="P30"/>
      <c r="Q30"/>
      <c r="R30"/>
      <c r="S30"/>
      <c r="T30"/>
      <c r="U30"/>
      <c r="V30"/>
      <c r="W30"/>
      <c r="X30"/>
      <c r="Y30"/>
      <c r="Z30"/>
      <c r="AA30"/>
      <c r="AB30"/>
      <c r="AC30"/>
      <c r="AD30"/>
    </row>
    <row r="31" spans="1:30" ht="15" x14ac:dyDescent="0.25">
      <c r="A31" s="2">
        <v>2006</v>
      </c>
      <c r="B31" s="124">
        <v>4.4950778942140834E-2</v>
      </c>
      <c r="C31" s="124">
        <v>4.4950778942140834E-2</v>
      </c>
      <c r="D31" s="124">
        <v>4.4950778942140834E-2</v>
      </c>
      <c r="E31" s="124">
        <v>3.5944521087012717E-2</v>
      </c>
      <c r="F31" s="124">
        <v>3.5944521087012717E-2</v>
      </c>
      <c r="G31" s="124">
        <v>3.5944521087012717E-2</v>
      </c>
      <c r="H31"/>
      <c r="I31"/>
      <c r="J31"/>
      <c r="K31"/>
      <c r="L31"/>
      <c r="M31"/>
      <c r="N31"/>
      <c r="O31"/>
      <c r="P31"/>
      <c r="Q31"/>
      <c r="R31"/>
      <c r="S31"/>
      <c r="T31"/>
      <c r="U31"/>
      <c r="V31"/>
      <c r="W31"/>
      <c r="X31"/>
      <c r="Y31"/>
      <c r="Z31"/>
      <c r="AA31"/>
      <c r="AB31"/>
      <c r="AC31"/>
      <c r="AD31"/>
    </row>
    <row r="32" spans="1:30" ht="15" x14ac:dyDescent="0.25">
      <c r="A32" s="2">
        <v>2007</v>
      </c>
      <c r="B32" s="124">
        <v>2.2914457160208235E-2</v>
      </c>
      <c r="C32" s="124">
        <v>2.2914457160208235E-2</v>
      </c>
      <c r="D32" s="124">
        <v>2.2914457160208235E-2</v>
      </c>
      <c r="E32" s="124">
        <v>3.4625736884409106E-2</v>
      </c>
      <c r="F32" s="124">
        <v>3.4625736884409106E-2</v>
      </c>
      <c r="G32" s="124">
        <v>3.4625736884409106E-2</v>
      </c>
      <c r="H32"/>
      <c r="I32"/>
      <c r="J32"/>
      <c r="K32"/>
      <c r="L32"/>
      <c r="M32"/>
      <c r="N32"/>
      <c r="O32"/>
      <c r="P32"/>
      <c r="Q32"/>
      <c r="R32"/>
      <c r="S32"/>
      <c r="T32"/>
      <c r="U32"/>
      <c r="V32"/>
      <c r="W32"/>
      <c r="X32"/>
      <c r="Y32"/>
      <c r="Z32"/>
      <c r="AA32"/>
      <c r="AB32"/>
      <c r="AC32"/>
      <c r="AD32"/>
    </row>
    <row r="33" spans="1:30" ht="15" x14ac:dyDescent="0.25">
      <c r="A33" s="2">
        <v>2008</v>
      </c>
      <c r="B33" s="124">
        <v>1.1435845854905313E-2</v>
      </c>
      <c r="C33" s="124">
        <v>1.1435845854905313E-2</v>
      </c>
      <c r="D33" s="124">
        <v>1.1435845854905313E-2</v>
      </c>
      <c r="E33" s="124">
        <v>4.1814290591215143E-2</v>
      </c>
      <c r="F33" s="124">
        <v>4.1814290591215143E-2</v>
      </c>
      <c r="G33" s="124">
        <v>4.1814290591215143E-2</v>
      </c>
      <c r="H33"/>
      <c r="I33"/>
      <c r="J33"/>
      <c r="K33"/>
      <c r="L33"/>
      <c r="M33"/>
      <c r="N33"/>
      <c r="O33"/>
      <c r="P33"/>
      <c r="Q33"/>
      <c r="R33"/>
      <c r="S33"/>
      <c r="T33"/>
      <c r="U33"/>
      <c r="V33"/>
      <c r="W33"/>
      <c r="X33"/>
      <c r="Y33"/>
      <c r="Z33"/>
      <c r="AA33"/>
      <c r="AB33"/>
      <c r="AC33"/>
      <c r="AD33"/>
    </row>
    <row r="34" spans="1:30" ht="15" x14ac:dyDescent="0.25">
      <c r="A34" s="2">
        <v>2009</v>
      </c>
      <c r="B34" s="124">
        <v>-5.2857441384826731E-2</v>
      </c>
      <c r="C34" s="124">
        <v>-5.2857441384826731E-2</v>
      </c>
      <c r="D34" s="124">
        <v>-5.2857441384826731E-2</v>
      </c>
      <c r="E34" s="124">
        <v>5.2349478339021233E-2</v>
      </c>
      <c r="F34" s="124">
        <v>5.2349478339021233E-2</v>
      </c>
      <c r="G34" s="124">
        <v>5.2349478339021233E-2</v>
      </c>
      <c r="H34"/>
      <c r="I34"/>
      <c r="J34"/>
      <c r="K34"/>
      <c r="L34"/>
      <c r="M34"/>
      <c r="N34"/>
      <c r="O34"/>
      <c r="P34"/>
      <c r="Q34"/>
      <c r="R34"/>
      <c r="S34"/>
      <c r="T34"/>
      <c r="U34"/>
      <c r="V34"/>
      <c r="W34"/>
      <c r="X34"/>
      <c r="Y34"/>
      <c r="Z34"/>
      <c r="AA34"/>
      <c r="AB34"/>
      <c r="AC34"/>
      <c r="AD34"/>
    </row>
    <row r="35" spans="1:30" ht="15" x14ac:dyDescent="0.25">
      <c r="A35" s="2">
        <v>2010</v>
      </c>
      <c r="B35" s="124">
        <v>5.1181181468177961E-2</v>
      </c>
      <c r="C35" s="124">
        <v>5.1181181468177961E-2</v>
      </c>
      <c r="D35" s="124">
        <v>5.1181181468177961E-2</v>
      </c>
      <c r="E35" s="124">
        <v>5.2946614636137861E-2</v>
      </c>
      <c r="F35" s="124">
        <v>5.2946614636137861E-2</v>
      </c>
      <c r="G35" s="124">
        <v>5.2946614636137861E-2</v>
      </c>
      <c r="H35"/>
      <c r="I35"/>
      <c r="J35"/>
      <c r="K35"/>
      <c r="L35"/>
      <c r="M35"/>
      <c r="N35"/>
      <c r="O35"/>
      <c r="P35"/>
      <c r="Q35"/>
      <c r="R35"/>
      <c r="S35"/>
      <c r="T35"/>
      <c r="U35"/>
      <c r="V35"/>
      <c r="W35"/>
      <c r="X35"/>
      <c r="Y35"/>
      <c r="Z35"/>
      <c r="AA35"/>
      <c r="AB35"/>
      <c r="AC35"/>
      <c r="AD35"/>
    </row>
    <row r="36" spans="1:30" ht="15" x14ac:dyDescent="0.25">
      <c r="A36" s="2">
        <v>2011</v>
      </c>
      <c r="B36" s="124">
        <v>3.6630079277671923E-2</v>
      </c>
      <c r="C36" s="124">
        <v>3.6630079277671923E-2</v>
      </c>
      <c r="D36" s="124">
        <v>3.6630079277671923E-2</v>
      </c>
      <c r="E36" s="124">
        <v>4.8550478983739542E-2</v>
      </c>
      <c r="F36" s="124">
        <v>4.8550478983739542E-2</v>
      </c>
      <c r="G36" s="124">
        <v>4.8550478983739542E-2</v>
      </c>
      <c r="H36"/>
      <c r="I36"/>
      <c r="J36"/>
      <c r="K36"/>
      <c r="L36"/>
      <c r="M36"/>
      <c r="N36"/>
      <c r="O36"/>
      <c r="P36"/>
      <c r="Q36"/>
      <c r="R36"/>
      <c r="S36"/>
      <c r="T36"/>
      <c r="U36"/>
      <c r="V36"/>
      <c r="W36"/>
      <c r="X36"/>
      <c r="Y36"/>
      <c r="Z36"/>
      <c r="AA36"/>
      <c r="AB36"/>
      <c r="AC36"/>
      <c r="AD36"/>
    </row>
    <row r="37" spans="1:30" ht="15" x14ac:dyDescent="0.25">
      <c r="A37" s="2">
        <v>2012</v>
      </c>
      <c r="B37" s="124">
        <v>3.6423226778000917E-2</v>
      </c>
      <c r="C37" s="124">
        <v>3.6423226778000917E-2</v>
      </c>
      <c r="D37" s="124">
        <v>3.6423226778000917E-2</v>
      </c>
      <c r="E37" s="124">
        <v>4.8632605491885993E-2</v>
      </c>
      <c r="F37" s="124">
        <v>4.8632605491885993E-2</v>
      </c>
      <c r="G37" s="124">
        <v>4.8632605491885993E-2</v>
      </c>
      <c r="H37"/>
      <c r="I37"/>
      <c r="J37"/>
      <c r="K37"/>
      <c r="L37"/>
      <c r="M37"/>
      <c r="N37"/>
      <c r="O37"/>
      <c r="P37"/>
      <c r="Q37"/>
      <c r="R37"/>
      <c r="S37"/>
      <c r="T37"/>
      <c r="U37"/>
      <c r="V37"/>
      <c r="W37"/>
      <c r="X37"/>
      <c r="Y37"/>
      <c r="Z37"/>
      <c r="AA37"/>
      <c r="AB37"/>
      <c r="AC37"/>
      <c r="AD37"/>
    </row>
    <row r="38" spans="1:30" ht="15" x14ac:dyDescent="0.25">
      <c r="A38" s="2">
        <v>2013</v>
      </c>
      <c r="B38" s="124">
        <v>1.3540919630945503E-2</v>
      </c>
      <c r="C38" s="124">
        <v>1.3540919630945503E-2</v>
      </c>
      <c r="D38" s="124">
        <v>1.3540919630945503E-2</v>
      </c>
      <c r="E38" s="124">
        <v>4.6309833291726249E-2</v>
      </c>
      <c r="F38" s="124">
        <v>4.6309833291726249E-2</v>
      </c>
      <c r="G38" s="124">
        <v>4.6309833291726249E-2</v>
      </c>
      <c r="H38"/>
      <c r="I38"/>
      <c r="J38"/>
      <c r="K38"/>
      <c r="L38"/>
      <c r="M38"/>
      <c r="N38"/>
      <c r="O38"/>
      <c r="P38"/>
      <c r="Q38"/>
      <c r="R38"/>
      <c r="S38"/>
      <c r="T38"/>
      <c r="U38"/>
      <c r="V38"/>
      <c r="W38"/>
      <c r="X38"/>
      <c r="Y38"/>
      <c r="Z38"/>
      <c r="AA38"/>
      <c r="AB38"/>
      <c r="AC38"/>
      <c r="AD38"/>
    </row>
    <row r="39" spans="1:30" ht="15" x14ac:dyDescent="0.25">
      <c r="A39" s="2">
        <v>2014</v>
      </c>
      <c r="B39" s="124">
        <v>2.8043401283809999E-2</v>
      </c>
      <c r="C39" s="124">
        <v>2.8043401283809999E-2</v>
      </c>
      <c r="D39" s="124">
        <v>2.8043401283809999E-2</v>
      </c>
      <c r="E39" s="124">
        <v>4.3843257517022206E-2</v>
      </c>
      <c r="F39" s="124">
        <v>4.3843257517022206E-2</v>
      </c>
      <c r="G39" s="124">
        <v>4.3843257517022206E-2</v>
      </c>
      <c r="H39"/>
      <c r="I39"/>
      <c r="J39"/>
      <c r="K39"/>
      <c r="L39"/>
      <c r="M39"/>
      <c r="N39"/>
      <c r="O39"/>
      <c r="P39"/>
      <c r="Q39"/>
      <c r="R39"/>
      <c r="S39"/>
      <c r="T39"/>
      <c r="U39"/>
      <c r="V39"/>
      <c r="W39"/>
      <c r="X39"/>
      <c r="Y39"/>
      <c r="Z39"/>
      <c r="AA39"/>
      <c r="AB39"/>
      <c r="AC39"/>
      <c r="AD39"/>
    </row>
    <row r="40" spans="1:30" ht="15" x14ac:dyDescent="0.25">
      <c r="A40" s="2">
        <v>2015</v>
      </c>
      <c r="B40" s="124">
        <v>3.2879915993309305E-2</v>
      </c>
      <c r="C40" s="124">
        <v>3.2879915993309305E-2</v>
      </c>
      <c r="D40" s="124">
        <v>3.2879915993309305E-2</v>
      </c>
      <c r="E40" s="124">
        <v>4.1637965622007181E-2</v>
      </c>
      <c r="F40" s="124">
        <v>4.1637965622007181E-2</v>
      </c>
      <c r="G40" s="124">
        <v>4.1637965622007181E-2</v>
      </c>
      <c r="H40"/>
      <c r="I40"/>
      <c r="J40"/>
      <c r="K40"/>
      <c r="L40"/>
      <c r="M40"/>
      <c r="N40"/>
      <c r="O40"/>
      <c r="P40"/>
      <c r="Q40"/>
      <c r="R40"/>
      <c r="S40"/>
      <c r="T40"/>
      <c r="U40"/>
      <c r="V40"/>
      <c r="W40"/>
      <c r="X40"/>
      <c r="Y40"/>
      <c r="Z40"/>
      <c r="AA40"/>
      <c r="AB40"/>
      <c r="AC40"/>
      <c r="AD40"/>
    </row>
    <row r="41" spans="1:30" ht="15" x14ac:dyDescent="0.25">
      <c r="A41" s="2">
        <v>2016</v>
      </c>
      <c r="B41" s="124">
        <v>2.9105464590041707E-2</v>
      </c>
      <c r="C41" s="124">
        <v>2.9105464590041707E-2</v>
      </c>
      <c r="D41" s="124">
        <v>2.9105464590041707E-2</v>
      </c>
      <c r="E41" s="124">
        <v>3.5368429234493327E-2</v>
      </c>
      <c r="F41" s="124">
        <v>3.5368429234493327E-2</v>
      </c>
      <c r="G41" s="124">
        <v>3.5368429234493327E-2</v>
      </c>
      <c r="H41"/>
      <c r="I41"/>
      <c r="J41"/>
      <c r="K41"/>
      <c r="L41"/>
      <c r="M41"/>
      <c r="N41"/>
      <c r="O41"/>
      <c r="P41"/>
      <c r="Q41"/>
      <c r="R41"/>
      <c r="S41"/>
      <c r="T41"/>
      <c r="U41"/>
      <c r="V41"/>
      <c r="W41"/>
      <c r="X41"/>
      <c r="Y41"/>
      <c r="Z41"/>
      <c r="AA41"/>
      <c r="AB41"/>
      <c r="AC41"/>
      <c r="AD41"/>
    </row>
    <row r="42" spans="1:30" ht="15" x14ac:dyDescent="0.25">
      <c r="A42" s="2">
        <v>2017</v>
      </c>
      <c r="B42" s="124">
        <v>2.1180850851673316E-2</v>
      </c>
      <c r="C42" s="124">
        <v>2.1180850851673316E-2</v>
      </c>
      <c r="D42" s="124">
        <v>2.1180850851673316E-2</v>
      </c>
      <c r="E42" s="124">
        <v>3.3471764754535734E-2</v>
      </c>
      <c r="F42" s="124">
        <v>3.3471764754535734E-2</v>
      </c>
      <c r="G42" s="124">
        <v>3.3471764754535734E-2</v>
      </c>
      <c r="H42"/>
      <c r="I42"/>
      <c r="J42"/>
      <c r="K42"/>
      <c r="L42"/>
      <c r="M42"/>
      <c r="N42"/>
      <c r="O42"/>
      <c r="P42"/>
      <c r="Q42"/>
      <c r="R42"/>
      <c r="S42"/>
      <c r="T42"/>
      <c r="U42"/>
      <c r="V42"/>
      <c r="W42"/>
      <c r="X42"/>
      <c r="Y42"/>
      <c r="Z42"/>
      <c r="AA42"/>
      <c r="AB42"/>
      <c r="AC42"/>
      <c r="AD42"/>
    </row>
    <row r="43" spans="1:30" ht="15" x14ac:dyDescent="0.25">
      <c r="A43" s="2">
        <v>2018</v>
      </c>
      <c r="B43" s="124">
        <v>2.1359555258925855E-2</v>
      </c>
      <c r="C43" s="124">
        <v>2.1359555258925855E-2</v>
      </c>
      <c r="D43" s="124">
        <v>2.1359555258925855E-2</v>
      </c>
      <c r="E43" s="124">
        <v>3.263988905738853E-2</v>
      </c>
      <c r="F43" s="124">
        <v>3.263988905738853E-2</v>
      </c>
      <c r="G43" s="124">
        <v>3.263988905738853E-2</v>
      </c>
      <c r="H43"/>
      <c r="I43"/>
      <c r="J43"/>
      <c r="K43"/>
      <c r="L43"/>
      <c r="M43"/>
      <c r="N43"/>
      <c r="O43"/>
      <c r="P43"/>
      <c r="Q43"/>
      <c r="R43"/>
      <c r="S43"/>
      <c r="T43"/>
      <c r="U43"/>
      <c r="V43"/>
      <c r="W43"/>
      <c r="X43"/>
      <c r="Y43"/>
      <c r="Z43"/>
      <c r="AA43"/>
      <c r="AB43"/>
      <c r="AC43"/>
      <c r="AD43"/>
    </row>
    <row r="44" spans="1:30" ht="15" x14ac:dyDescent="0.25">
      <c r="A44" s="2">
        <v>2019</v>
      </c>
      <c r="B44" s="124">
        <v>-1.4595826247006949E-3</v>
      </c>
      <c r="C44" s="124">
        <v>-1.4595826247006949E-3</v>
      </c>
      <c r="D44" s="124">
        <v>-1.4595826247006949E-3</v>
      </c>
      <c r="E44" s="124">
        <v>3.3701578160134985E-2</v>
      </c>
      <c r="F44" s="124">
        <v>3.3701578160134985E-2</v>
      </c>
      <c r="G44" s="124">
        <v>3.3701578160134985E-2</v>
      </c>
      <c r="H44"/>
      <c r="I44"/>
      <c r="J44"/>
      <c r="K44"/>
      <c r="L44"/>
      <c r="M44"/>
      <c r="N44"/>
      <c r="O44"/>
      <c r="P44"/>
      <c r="Q44"/>
      <c r="R44"/>
      <c r="S44"/>
      <c r="T44"/>
      <c r="U44"/>
      <c r="V44"/>
      <c r="W44"/>
      <c r="X44"/>
      <c r="Y44"/>
      <c r="Z44"/>
      <c r="AA44"/>
      <c r="AB44"/>
      <c r="AC44"/>
      <c r="AD44"/>
    </row>
    <row r="45" spans="1:30" ht="15" x14ac:dyDescent="0.25">
      <c r="A45" s="2">
        <v>2020</v>
      </c>
      <c r="B45" s="124">
        <v>-5.4550111773856158E-3</v>
      </c>
      <c r="C45" s="124">
        <v>-1.1834586596878305E-2</v>
      </c>
      <c r="D45" s="124">
        <v>-1.5740836151998339E-2</v>
      </c>
      <c r="E45" s="124">
        <v>3.6698854475975803E-2</v>
      </c>
      <c r="F45" s="124">
        <v>4.2239757785178578E-2</v>
      </c>
      <c r="G45" s="124">
        <v>5.1498104053945462E-2</v>
      </c>
      <c r="H45"/>
      <c r="I45"/>
      <c r="J45"/>
      <c r="K45"/>
      <c r="L45"/>
      <c r="M45"/>
      <c r="N45"/>
      <c r="O45"/>
      <c r="P45"/>
      <c r="Q45"/>
      <c r="R45"/>
      <c r="S45"/>
      <c r="T45"/>
      <c r="U45"/>
      <c r="V45"/>
      <c r="W45"/>
      <c r="X45"/>
      <c r="Y45"/>
      <c r="Z45"/>
      <c r="AA45"/>
      <c r="AB45"/>
      <c r="AC45"/>
      <c r="AD45"/>
    </row>
    <row r="46" spans="1:30" ht="15" x14ac:dyDescent="0.25">
      <c r="A46" s="88" t="s">
        <v>38</v>
      </c>
      <c r="B46" s="124">
        <v>1.8108955071024245E-2</v>
      </c>
      <c r="C46" s="124">
        <v>1.7789976300049609E-2</v>
      </c>
      <c r="D46" s="124">
        <v>1.7594663822293608E-2</v>
      </c>
      <c r="E46" s="124">
        <v>0.649765940940501</v>
      </c>
      <c r="F46" s="124">
        <v>0.65530684424970387</v>
      </c>
      <c r="G46" s="124">
        <v>0.66456519051847074</v>
      </c>
      <c r="H46"/>
      <c r="I46"/>
      <c r="J46"/>
      <c r="K46"/>
      <c r="L46"/>
      <c r="M46"/>
      <c r="N46"/>
      <c r="O46"/>
      <c r="P46"/>
      <c r="Q46"/>
      <c r="R46"/>
      <c r="S46"/>
      <c r="T46"/>
      <c r="U46"/>
      <c r="V46"/>
      <c r="W46"/>
      <c r="X46"/>
      <c r="Y46"/>
      <c r="Z46"/>
      <c r="AA46"/>
      <c r="AB46"/>
      <c r="AC46"/>
      <c r="AD46"/>
    </row>
    <row r="47" spans="1:30" ht="15" x14ac:dyDescent="0.25">
      <c r="I47"/>
      <c r="J47"/>
      <c r="K47"/>
      <c r="L47"/>
      <c r="M47"/>
      <c r="N47"/>
      <c r="O47"/>
      <c r="P47"/>
      <c r="Q47"/>
      <c r="R47"/>
      <c r="S47"/>
      <c r="T47"/>
      <c r="U47"/>
      <c r="V47"/>
      <c r="W47"/>
      <c r="X47"/>
      <c r="Y47"/>
      <c r="Z47"/>
      <c r="AA47"/>
      <c r="AB47"/>
      <c r="AC47"/>
      <c r="AD47"/>
    </row>
  </sheetData>
  <phoneticPr fontId="1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D6240-6705-454F-8B4C-B4293975E99B}">
  <sheetPr>
    <tabColor theme="7" tint="0.59999389629810485"/>
  </sheetPr>
  <dimension ref="A2:U45"/>
  <sheetViews>
    <sheetView workbookViewId="0">
      <pane xSplit="1" ySplit="2" topLeftCell="I3" activePane="bottomRight" state="frozen"/>
      <selection pane="topRight" activeCell="B1" sqref="B1"/>
      <selection pane="bottomLeft" activeCell="A3" sqref="A3"/>
      <selection pane="bottomRight" activeCell="A2" sqref="A2:R22"/>
    </sheetView>
  </sheetViews>
  <sheetFormatPr baseColWidth="10" defaultRowHeight="12.75" x14ac:dyDescent="0.2"/>
  <cols>
    <col min="1" max="1" width="17.5703125" style="3" bestFit="1" customWidth="1"/>
    <col min="2" max="2" width="24.42578125" style="3" bestFit="1" customWidth="1"/>
    <col min="3" max="3" width="38.28515625" style="3" bestFit="1" customWidth="1"/>
    <col min="4" max="5" width="14.28515625" style="3" bestFit="1" customWidth="1"/>
    <col min="6" max="7" width="17.7109375" style="3" bestFit="1" customWidth="1"/>
    <col min="8" max="8" width="24.42578125" style="3" bestFit="1" customWidth="1"/>
    <col min="9" max="10" width="21" style="3" bestFit="1" customWidth="1"/>
    <col min="11" max="11" width="43.85546875" style="3" bestFit="1" customWidth="1"/>
    <col min="12" max="13" width="11.42578125" style="3"/>
    <col min="14" max="14" width="12.140625" style="3" customWidth="1"/>
    <col min="15" max="16" width="11.42578125" style="3"/>
    <col min="17" max="17" width="12.42578125" style="3" customWidth="1"/>
    <col min="18" max="16384" width="11.42578125" style="3"/>
  </cols>
  <sheetData>
    <row r="2" spans="1:21" s="78" customFormat="1" ht="40.5" customHeight="1" x14ac:dyDescent="0.25">
      <c r="A2" s="78" t="s">
        <v>0</v>
      </c>
      <c r="B2" s="78" t="s">
        <v>39</v>
      </c>
      <c r="C2" s="78" t="s">
        <v>40</v>
      </c>
      <c r="D2" s="78" t="s">
        <v>41</v>
      </c>
      <c r="E2" s="78" t="s">
        <v>42</v>
      </c>
      <c r="F2" s="78" t="s">
        <v>75</v>
      </c>
      <c r="G2" s="78" t="s">
        <v>43</v>
      </c>
      <c r="H2" s="78" t="s">
        <v>76</v>
      </c>
      <c r="I2" s="78" t="s">
        <v>77</v>
      </c>
      <c r="J2" s="78" t="s">
        <v>78</v>
      </c>
      <c r="K2" s="78" t="s">
        <v>79</v>
      </c>
      <c r="L2" s="78" t="s">
        <v>44</v>
      </c>
      <c r="M2" s="78" t="s">
        <v>45</v>
      </c>
      <c r="N2" s="78" t="s">
        <v>73</v>
      </c>
      <c r="O2" s="78" t="s">
        <v>46</v>
      </c>
      <c r="P2" s="78" t="s">
        <v>47</v>
      </c>
      <c r="Q2" s="78" t="s">
        <v>74</v>
      </c>
      <c r="R2" s="78" t="s">
        <v>29</v>
      </c>
      <c r="S2" s="78" t="s">
        <v>30</v>
      </c>
      <c r="T2" s="78" t="s">
        <v>31</v>
      </c>
      <c r="U2" s="78" t="s">
        <v>32</v>
      </c>
    </row>
    <row r="3" spans="1:21" x14ac:dyDescent="0.2">
      <c r="A3" s="3">
        <v>2001</v>
      </c>
      <c r="B3" s="35" t="e">
        <f>#REF!</f>
        <v>#REF!</v>
      </c>
      <c r="C3" s="35" t="e">
        <f>#REF!</f>
        <v>#REF!</v>
      </c>
      <c r="D3" s="5" t="e">
        <f>#REF!</f>
        <v>#REF!</v>
      </c>
      <c r="E3" s="5" t="e">
        <f>#REF!</f>
        <v>#REF!</v>
      </c>
      <c r="F3" s="35" t="e">
        <f>#REF!</f>
        <v>#REF!</v>
      </c>
      <c r="G3" s="35" t="e">
        <f>#REF!</f>
        <v>#REF!</v>
      </c>
      <c r="H3" s="35" t="e">
        <f>#REF!</f>
        <v>#REF!</v>
      </c>
      <c r="I3" s="35" t="e">
        <f>#REF!</f>
        <v>#REF!</v>
      </c>
      <c r="J3" s="57" t="e">
        <f>#REF!</f>
        <v>#REF!</v>
      </c>
      <c r="K3" s="57" t="e">
        <f>#REF!</f>
        <v>#REF!</v>
      </c>
      <c r="L3" s="33" t="e">
        <f>#REF!</f>
        <v>#REF!</v>
      </c>
      <c r="M3" s="33" t="e">
        <f>#REF!</f>
        <v>#REF!</v>
      </c>
      <c r="N3" s="4" t="e">
        <f>#REF!</f>
        <v>#REF!</v>
      </c>
      <c r="O3" s="33" t="e">
        <f>#REF!</f>
        <v>#REF!</v>
      </c>
      <c r="P3" s="35" t="e">
        <f>#REF!</f>
        <v>#REF!</v>
      </c>
      <c r="Q3" s="4" t="e">
        <f>#REF!</f>
        <v>#REF!</v>
      </c>
      <c r="R3" s="4" t="e">
        <f>#REF!</f>
        <v>#REF!</v>
      </c>
      <c r="S3" s="4" t="e">
        <f>#REF!</f>
        <v>#REF!</v>
      </c>
      <c r="T3" s="4" t="e">
        <f>#REF!</f>
        <v>#REF!</v>
      </c>
      <c r="U3" s="4" t="e">
        <f>#REF!</f>
        <v>#REF!</v>
      </c>
    </row>
    <row r="4" spans="1:21" x14ac:dyDescent="0.2">
      <c r="A4" s="3">
        <v>2002</v>
      </c>
      <c r="B4" s="35" t="e">
        <f>#REF!</f>
        <v>#REF!</v>
      </c>
      <c r="C4" s="35" t="e">
        <f>#REF!</f>
        <v>#REF!</v>
      </c>
      <c r="D4" s="5" t="e">
        <f>#REF!</f>
        <v>#REF!</v>
      </c>
      <c r="E4" s="5" t="e">
        <f>#REF!</f>
        <v>#REF!</v>
      </c>
      <c r="F4" s="35" t="e">
        <f>#REF!</f>
        <v>#REF!</v>
      </c>
      <c r="G4" s="35" t="e">
        <f>#REF!</f>
        <v>#REF!</v>
      </c>
      <c r="H4" s="35" t="e">
        <f>#REF!</f>
        <v>#REF!</v>
      </c>
      <c r="I4" s="35" t="e">
        <f>#REF!</f>
        <v>#REF!</v>
      </c>
      <c r="J4" s="4" t="e">
        <f>#REF!</f>
        <v>#REF!</v>
      </c>
      <c r="K4" s="4" t="e">
        <f>#REF!</f>
        <v>#REF!</v>
      </c>
      <c r="L4" s="33" t="e">
        <f>#REF!</f>
        <v>#REF!</v>
      </c>
      <c r="M4" s="33" t="e">
        <f>#REF!</f>
        <v>#REF!</v>
      </c>
      <c r="N4" s="4" t="e">
        <f>#REF!</f>
        <v>#REF!</v>
      </c>
      <c r="O4" s="33" t="e">
        <f>#REF!</f>
        <v>#REF!</v>
      </c>
      <c r="P4" s="35" t="e">
        <f>#REF!</f>
        <v>#REF!</v>
      </c>
      <c r="Q4" s="4" t="e">
        <f>#REF!</f>
        <v>#REF!</v>
      </c>
      <c r="R4" s="4" t="e">
        <f>#REF!</f>
        <v>#REF!</v>
      </c>
      <c r="S4" s="4" t="e">
        <f>#REF!</f>
        <v>#REF!</v>
      </c>
      <c r="T4" s="4" t="e">
        <f>#REF!</f>
        <v>#REF!</v>
      </c>
      <c r="U4" s="4" t="e">
        <f>#REF!</f>
        <v>#REF!</v>
      </c>
    </row>
    <row r="5" spans="1:21" x14ac:dyDescent="0.2">
      <c r="A5" s="3">
        <v>2003</v>
      </c>
      <c r="B5" s="35" t="e">
        <f>#REF!</f>
        <v>#REF!</v>
      </c>
      <c r="C5" s="35" t="e">
        <f>#REF!</f>
        <v>#REF!</v>
      </c>
      <c r="D5" s="5" t="e">
        <f>#REF!</f>
        <v>#REF!</v>
      </c>
      <c r="E5" s="5" t="e">
        <f>#REF!</f>
        <v>#REF!</v>
      </c>
      <c r="F5" s="35" t="e">
        <f>#REF!</f>
        <v>#REF!</v>
      </c>
      <c r="G5" s="35" t="e">
        <f>#REF!</f>
        <v>#REF!</v>
      </c>
      <c r="H5" s="35" t="e">
        <f>#REF!</f>
        <v>#REF!</v>
      </c>
      <c r="I5" s="35" t="e">
        <f>#REF!</f>
        <v>#REF!</v>
      </c>
      <c r="J5" s="4" t="e">
        <f>#REF!</f>
        <v>#REF!</v>
      </c>
      <c r="K5" s="4" t="e">
        <f>#REF!</f>
        <v>#REF!</v>
      </c>
      <c r="L5" s="33" t="e">
        <f>#REF!</f>
        <v>#REF!</v>
      </c>
      <c r="M5" s="33" t="e">
        <f>#REF!</f>
        <v>#REF!</v>
      </c>
      <c r="N5" s="4" t="e">
        <f>#REF!</f>
        <v>#REF!</v>
      </c>
      <c r="O5" s="33" t="e">
        <f>#REF!</f>
        <v>#REF!</v>
      </c>
      <c r="P5" s="35" t="e">
        <f>#REF!</f>
        <v>#REF!</v>
      </c>
      <c r="Q5" s="4" t="e">
        <f>#REF!</f>
        <v>#REF!</v>
      </c>
      <c r="R5" s="4" t="e">
        <f>#REF!</f>
        <v>#REF!</v>
      </c>
      <c r="S5" s="4" t="e">
        <f>#REF!</f>
        <v>#REF!</v>
      </c>
      <c r="T5" s="4" t="e">
        <f>#REF!</f>
        <v>#REF!</v>
      </c>
      <c r="U5" s="4" t="e">
        <f>#REF!</f>
        <v>#REF!</v>
      </c>
    </row>
    <row r="6" spans="1:21" x14ac:dyDescent="0.2">
      <c r="A6" s="3">
        <v>2004</v>
      </c>
      <c r="B6" s="35" t="e">
        <f>#REF!</f>
        <v>#REF!</v>
      </c>
      <c r="C6" s="35" t="e">
        <f>#REF!</f>
        <v>#REF!</v>
      </c>
      <c r="D6" s="5" t="e">
        <f>#REF!</f>
        <v>#REF!</v>
      </c>
      <c r="E6" s="5" t="e">
        <f>#REF!</f>
        <v>#REF!</v>
      </c>
      <c r="F6" s="35" t="e">
        <f>#REF!</f>
        <v>#REF!</v>
      </c>
      <c r="G6" s="35" t="e">
        <f>#REF!</f>
        <v>#REF!</v>
      </c>
      <c r="H6" s="35" t="e">
        <f>#REF!</f>
        <v>#REF!</v>
      </c>
      <c r="I6" s="35" t="e">
        <f>#REF!</f>
        <v>#REF!</v>
      </c>
      <c r="J6" s="4" t="e">
        <f>#REF!</f>
        <v>#REF!</v>
      </c>
      <c r="K6" s="4" t="e">
        <f>#REF!</f>
        <v>#REF!</v>
      </c>
      <c r="L6" s="33" t="e">
        <f>#REF!</f>
        <v>#REF!</v>
      </c>
      <c r="M6" s="33" t="e">
        <f>#REF!</f>
        <v>#REF!</v>
      </c>
      <c r="N6" s="4" t="e">
        <f>#REF!</f>
        <v>#REF!</v>
      </c>
      <c r="O6" s="33" t="e">
        <f>#REF!</f>
        <v>#REF!</v>
      </c>
      <c r="P6" s="35" t="e">
        <f>#REF!</f>
        <v>#REF!</v>
      </c>
      <c r="Q6" s="4" t="e">
        <f>#REF!</f>
        <v>#REF!</v>
      </c>
      <c r="R6" s="4" t="e">
        <f>#REF!</f>
        <v>#REF!</v>
      </c>
      <c r="S6" s="4" t="e">
        <f>#REF!</f>
        <v>#REF!</v>
      </c>
      <c r="T6" s="4" t="e">
        <f>#REF!</f>
        <v>#REF!</v>
      </c>
      <c r="U6" s="4" t="e">
        <f>#REF!</f>
        <v>#REF!</v>
      </c>
    </row>
    <row r="7" spans="1:21" x14ac:dyDescent="0.2">
      <c r="A7" s="3">
        <v>2005</v>
      </c>
      <c r="B7" s="35" t="e">
        <f>#REF!</f>
        <v>#REF!</v>
      </c>
      <c r="C7" s="35" t="e">
        <f>#REF!</f>
        <v>#REF!</v>
      </c>
      <c r="D7" s="5" t="e">
        <f>#REF!</f>
        <v>#REF!</v>
      </c>
      <c r="E7" s="5" t="e">
        <f>#REF!</f>
        <v>#REF!</v>
      </c>
      <c r="F7" s="35" t="e">
        <f>#REF!</f>
        <v>#REF!</v>
      </c>
      <c r="G7" s="35" t="e">
        <f>#REF!</f>
        <v>#REF!</v>
      </c>
      <c r="H7" s="35" t="e">
        <f>#REF!</f>
        <v>#REF!</v>
      </c>
      <c r="I7" s="35" t="e">
        <f>#REF!</f>
        <v>#REF!</v>
      </c>
      <c r="J7" s="4" t="e">
        <f>#REF!</f>
        <v>#REF!</v>
      </c>
      <c r="K7" s="4" t="e">
        <f>#REF!</f>
        <v>#REF!</v>
      </c>
      <c r="L7" s="33" t="e">
        <f>#REF!</f>
        <v>#REF!</v>
      </c>
      <c r="M7" s="33" t="e">
        <f>#REF!</f>
        <v>#REF!</v>
      </c>
      <c r="N7" s="4" t="e">
        <f>#REF!</f>
        <v>#REF!</v>
      </c>
      <c r="O7" s="33" t="e">
        <f>#REF!</f>
        <v>#REF!</v>
      </c>
      <c r="P7" s="35" t="e">
        <f>#REF!</f>
        <v>#REF!</v>
      </c>
      <c r="Q7" s="4" t="e">
        <f>#REF!</f>
        <v>#REF!</v>
      </c>
      <c r="R7" s="4" t="e">
        <f>#REF!</f>
        <v>#REF!</v>
      </c>
      <c r="S7" s="4" t="e">
        <f>#REF!</f>
        <v>#REF!</v>
      </c>
      <c r="T7" s="4" t="e">
        <f>#REF!</f>
        <v>#REF!</v>
      </c>
      <c r="U7" s="4" t="e">
        <f>#REF!</f>
        <v>#REF!</v>
      </c>
    </row>
    <row r="8" spans="1:21" x14ac:dyDescent="0.2">
      <c r="A8" s="3">
        <v>2006</v>
      </c>
      <c r="B8" s="35" t="e">
        <f>#REF!</f>
        <v>#REF!</v>
      </c>
      <c r="C8" s="35" t="e">
        <f>#REF!</f>
        <v>#REF!</v>
      </c>
      <c r="D8" s="5" t="e">
        <f>#REF!</f>
        <v>#REF!</v>
      </c>
      <c r="E8" s="5" t="e">
        <f>#REF!</f>
        <v>#REF!</v>
      </c>
      <c r="F8" s="35" t="e">
        <f>#REF!</f>
        <v>#REF!</v>
      </c>
      <c r="G8" s="35" t="e">
        <f>#REF!</f>
        <v>#REF!</v>
      </c>
      <c r="H8" s="35" t="e">
        <f>#REF!</f>
        <v>#REF!</v>
      </c>
      <c r="I8" s="35" t="e">
        <f>#REF!</f>
        <v>#REF!</v>
      </c>
      <c r="J8" s="4" t="e">
        <f>#REF!</f>
        <v>#REF!</v>
      </c>
      <c r="K8" s="4" t="e">
        <f>#REF!</f>
        <v>#REF!</v>
      </c>
      <c r="L8" s="33" t="e">
        <f>#REF!</f>
        <v>#REF!</v>
      </c>
      <c r="M8" s="33" t="e">
        <f>#REF!</f>
        <v>#REF!</v>
      </c>
      <c r="N8" s="4" t="e">
        <f>#REF!</f>
        <v>#REF!</v>
      </c>
      <c r="O8" s="33" t="e">
        <f>#REF!</f>
        <v>#REF!</v>
      </c>
      <c r="P8" s="35" t="e">
        <f>#REF!</f>
        <v>#REF!</v>
      </c>
      <c r="Q8" s="4" t="e">
        <f>#REF!</f>
        <v>#REF!</v>
      </c>
      <c r="R8" s="4" t="e">
        <f>#REF!</f>
        <v>#REF!</v>
      </c>
      <c r="S8" s="4" t="e">
        <f>#REF!</f>
        <v>#REF!</v>
      </c>
      <c r="T8" s="4" t="e">
        <f>#REF!</f>
        <v>#REF!</v>
      </c>
      <c r="U8" s="4" t="e">
        <f>#REF!</f>
        <v>#REF!</v>
      </c>
    </row>
    <row r="9" spans="1:21" x14ac:dyDescent="0.2">
      <c r="A9" s="3">
        <v>2007</v>
      </c>
      <c r="B9" s="35" t="e">
        <f>#REF!</f>
        <v>#REF!</v>
      </c>
      <c r="C9" s="35" t="e">
        <f>#REF!</f>
        <v>#REF!</v>
      </c>
      <c r="D9" s="5" t="e">
        <f>#REF!</f>
        <v>#REF!</v>
      </c>
      <c r="E9" s="5" t="e">
        <f>#REF!</f>
        <v>#REF!</v>
      </c>
      <c r="F9" s="35" t="e">
        <f>#REF!</f>
        <v>#REF!</v>
      </c>
      <c r="G9" s="35" t="e">
        <f>#REF!</f>
        <v>#REF!</v>
      </c>
      <c r="H9" s="35" t="e">
        <f>#REF!</f>
        <v>#REF!</v>
      </c>
      <c r="I9" s="35" t="e">
        <f>#REF!</f>
        <v>#REF!</v>
      </c>
      <c r="J9" s="4" t="e">
        <f>#REF!</f>
        <v>#REF!</v>
      </c>
      <c r="K9" s="4" t="e">
        <f>#REF!</f>
        <v>#REF!</v>
      </c>
      <c r="L9" s="33" t="e">
        <f>#REF!</f>
        <v>#REF!</v>
      </c>
      <c r="M9" s="33" t="e">
        <f>#REF!</f>
        <v>#REF!</v>
      </c>
      <c r="N9" s="4" t="e">
        <f>#REF!</f>
        <v>#REF!</v>
      </c>
      <c r="O9" s="33" t="e">
        <f>#REF!</f>
        <v>#REF!</v>
      </c>
      <c r="P9" s="35" t="e">
        <f>#REF!</f>
        <v>#REF!</v>
      </c>
      <c r="Q9" s="4" t="e">
        <f>#REF!</f>
        <v>#REF!</v>
      </c>
      <c r="R9" s="4" t="e">
        <f>#REF!</f>
        <v>#REF!</v>
      </c>
      <c r="S9" s="4" t="e">
        <f>#REF!</f>
        <v>#REF!</v>
      </c>
      <c r="T9" s="4" t="e">
        <f>#REF!</f>
        <v>#REF!</v>
      </c>
      <c r="U9" s="4" t="e">
        <f>#REF!</f>
        <v>#REF!</v>
      </c>
    </row>
    <row r="10" spans="1:21" x14ac:dyDescent="0.2">
      <c r="A10" s="3">
        <v>2008</v>
      </c>
      <c r="B10" s="35" t="e">
        <f>#REF!</f>
        <v>#REF!</v>
      </c>
      <c r="C10" s="35" t="e">
        <f>#REF!</f>
        <v>#REF!</v>
      </c>
      <c r="D10" s="5" t="e">
        <f>#REF!</f>
        <v>#REF!</v>
      </c>
      <c r="E10" s="5" t="e">
        <f>#REF!</f>
        <v>#REF!</v>
      </c>
      <c r="F10" s="35" t="e">
        <f>#REF!</f>
        <v>#REF!</v>
      </c>
      <c r="G10" s="35" t="e">
        <f>#REF!</f>
        <v>#REF!</v>
      </c>
      <c r="H10" s="35" t="e">
        <f>#REF!</f>
        <v>#REF!</v>
      </c>
      <c r="I10" s="35" t="e">
        <f>#REF!</f>
        <v>#REF!</v>
      </c>
      <c r="J10" s="4" t="e">
        <f>#REF!</f>
        <v>#REF!</v>
      </c>
      <c r="K10" s="4" t="e">
        <f>#REF!</f>
        <v>#REF!</v>
      </c>
      <c r="L10" s="33" t="e">
        <f>#REF!</f>
        <v>#REF!</v>
      </c>
      <c r="M10" s="33" t="e">
        <f>#REF!</f>
        <v>#REF!</v>
      </c>
      <c r="N10" s="4" t="e">
        <f>#REF!</f>
        <v>#REF!</v>
      </c>
      <c r="O10" s="33" t="e">
        <f>#REF!</f>
        <v>#REF!</v>
      </c>
      <c r="P10" s="35" t="e">
        <f>#REF!</f>
        <v>#REF!</v>
      </c>
      <c r="Q10" s="4" t="e">
        <f>#REF!</f>
        <v>#REF!</v>
      </c>
      <c r="R10" s="4" t="e">
        <f>#REF!</f>
        <v>#REF!</v>
      </c>
      <c r="S10" s="4" t="e">
        <f>#REF!</f>
        <v>#REF!</v>
      </c>
      <c r="T10" s="4" t="e">
        <f>#REF!</f>
        <v>#REF!</v>
      </c>
      <c r="U10" s="4" t="e">
        <f>#REF!</f>
        <v>#REF!</v>
      </c>
    </row>
    <row r="11" spans="1:21" x14ac:dyDescent="0.2">
      <c r="A11" s="3">
        <v>2009</v>
      </c>
      <c r="B11" s="35" t="e">
        <f>#REF!</f>
        <v>#REF!</v>
      </c>
      <c r="C11" s="35" t="e">
        <f>#REF!</f>
        <v>#REF!</v>
      </c>
      <c r="D11" s="5" t="e">
        <f>#REF!</f>
        <v>#REF!</v>
      </c>
      <c r="E11" s="5" t="e">
        <f>#REF!</f>
        <v>#REF!</v>
      </c>
      <c r="F11" s="35" t="e">
        <f>#REF!</f>
        <v>#REF!</v>
      </c>
      <c r="G11" s="35" t="e">
        <f>#REF!</f>
        <v>#REF!</v>
      </c>
      <c r="H11" s="35" t="e">
        <f>#REF!</f>
        <v>#REF!</v>
      </c>
      <c r="I11" s="35" t="e">
        <f>#REF!</f>
        <v>#REF!</v>
      </c>
      <c r="J11" s="4" t="e">
        <f>#REF!</f>
        <v>#REF!</v>
      </c>
      <c r="K11" s="4" t="e">
        <f>#REF!</f>
        <v>#REF!</v>
      </c>
      <c r="L11" s="33" t="e">
        <f>#REF!</f>
        <v>#REF!</v>
      </c>
      <c r="M11" s="33" t="e">
        <f>#REF!</f>
        <v>#REF!</v>
      </c>
      <c r="N11" s="4" t="e">
        <f>#REF!</f>
        <v>#REF!</v>
      </c>
      <c r="O11" s="33" t="e">
        <f>#REF!</f>
        <v>#REF!</v>
      </c>
      <c r="P11" s="35" t="e">
        <f>#REF!</f>
        <v>#REF!</v>
      </c>
      <c r="Q11" s="4" t="e">
        <f>#REF!</f>
        <v>#REF!</v>
      </c>
      <c r="R11" s="4" t="e">
        <f>#REF!</f>
        <v>#REF!</v>
      </c>
      <c r="S11" s="4" t="e">
        <f>#REF!</f>
        <v>#REF!</v>
      </c>
      <c r="T11" s="4" t="e">
        <f>#REF!</f>
        <v>#REF!</v>
      </c>
      <c r="U11" s="4" t="e">
        <f>#REF!</f>
        <v>#REF!</v>
      </c>
    </row>
    <row r="12" spans="1:21" x14ac:dyDescent="0.2">
      <c r="A12" s="3">
        <v>2010</v>
      </c>
      <c r="B12" s="77" t="e">
        <f>#REF!</f>
        <v>#REF!</v>
      </c>
      <c r="C12" s="77" t="e">
        <f>#REF!</f>
        <v>#REF!</v>
      </c>
      <c r="D12" s="76" t="e">
        <f>#REF!</f>
        <v>#REF!</v>
      </c>
      <c r="E12" s="76" t="e">
        <f>#REF!</f>
        <v>#REF!</v>
      </c>
      <c r="F12" s="35" t="e">
        <f>#REF!</f>
        <v>#REF!</v>
      </c>
      <c r="G12" s="35" t="e">
        <f>#REF!</f>
        <v>#REF!</v>
      </c>
      <c r="H12" s="35" t="e">
        <f>#REF!</f>
        <v>#REF!</v>
      </c>
      <c r="I12" s="35" t="e">
        <f>#REF!</f>
        <v>#REF!</v>
      </c>
      <c r="J12" s="4" t="e">
        <f>#REF!</f>
        <v>#REF!</v>
      </c>
      <c r="K12" s="4" t="e">
        <f>#REF!</f>
        <v>#REF!</v>
      </c>
      <c r="L12" s="33" t="e">
        <f>#REF!</f>
        <v>#REF!</v>
      </c>
      <c r="M12" s="33" t="e">
        <f>#REF!</f>
        <v>#REF!</v>
      </c>
      <c r="N12" s="4" t="e">
        <f>#REF!</f>
        <v>#REF!</v>
      </c>
      <c r="O12" s="33" t="e">
        <f>#REF!</f>
        <v>#REF!</v>
      </c>
      <c r="P12" s="35" t="e">
        <f>#REF!</f>
        <v>#REF!</v>
      </c>
      <c r="Q12" s="4" t="e">
        <f>#REF!</f>
        <v>#REF!</v>
      </c>
      <c r="R12" s="4" t="e">
        <f>#REF!</f>
        <v>#REF!</v>
      </c>
      <c r="S12" s="4" t="e">
        <f>#REF!</f>
        <v>#REF!</v>
      </c>
      <c r="T12" s="4" t="e">
        <f>#REF!</f>
        <v>#REF!</v>
      </c>
      <c r="U12" s="4" t="e">
        <f>#REF!</f>
        <v>#REF!</v>
      </c>
    </row>
    <row r="13" spans="1:21" x14ac:dyDescent="0.2">
      <c r="A13" s="3">
        <v>2011</v>
      </c>
      <c r="B13" s="35" t="e">
        <f>#REF!</f>
        <v>#REF!</v>
      </c>
      <c r="C13" s="35" t="e">
        <f>#REF!</f>
        <v>#REF!</v>
      </c>
      <c r="D13" s="5" t="e">
        <f>#REF!</f>
        <v>#REF!</v>
      </c>
      <c r="E13" s="5" t="e">
        <f>#REF!</f>
        <v>#REF!</v>
      </c>
      <c r="F13" s="35" t="e">
        <f>#REF!</f>
        <v>#REF!</v>
      </c>
      <c r="G13" s="35" t="e">
        <f>#REF!</f>
        <v>#REF!</v>
      </c>
      <c r="H13" s="35" t="e">
        <f>#REF!</f>
        <v>#REF!</v>
      </c>
      <c r="I13" s="35" t="e">
        <f>#REF!</f>
        <v>#REF!</v>
      </c>
      <c r="J13" s="4" t="e">
        <f>#REF!</f>
        <v>#REF!</v>
      </c>
      <c r="K13" s="4" t="e">
        <f>#REF!</f>
        <v>#REF!</v>
      </c>
      <c r="L13" s="33" t="e">
        <f>#REF!</f>
        <v>#REF!</v>
      </c>
      <c r="M13" s="33" t="e">
        <f>#REF!</f>
        <v>#REF!</v>
      </c>
      <c r="N13" s="4" t="e">
        <f>#REF!</f>
        <v>#REF!</v>
      </c>
      <c r="O13" s="33" t="e">
        <f>#REF!</f>
        <v>#REF!</v>
      </c>
      <c r="P13" s="35" t="e">
        <f>#REF!</f>
        <v>#REF!</v>
      </c>
      <c r="Q13" s="4" t="e">
        <f>#REF!</f>
        <v>#REF!</v>
      </c>
      <c r="R13" s="4" t="e">
        <f>#REF!</f>
        <v>#REF!</v>
      </c>
      <c r="S13" s="4" t="e">
        <f>#REF!</f>
        <v>#REF!</v>
      </c>
      <c r="T13" s="4" t="e">
        <f>#REF!</f>
        <v>#REF!</v>
      </c>
      <c r="U13" s="4" t="e">
        <f>#REF!</f>
        <v>#REF!</v>
      </c>
    </row>
    <row r="14" spans="1:21" x14ac:dyDescent="0.2">
      <c r="A14" s="3">
        <v>2012</v>
      </c>
      <c r="B14" s="35" t="e">
        <f>#REF!</f>
        <v>#REF!</v>
      </c>
      <c r="C14" s="35" t="e">
        <f>#REF!</f>
        <v>#REF!</v>
      </c>
      <c r="D14" s="5" t="e">
        <f>#REF!</f>
        <v>#REF!</v>
      </c>
      <c r="E14" s="5" t="e">
        <f>#REF!</f>
        <v>#REF!</v>
      </c>
      <c r="F14" s="35" t="e">
        <f>#REF!</f>
        <v>#REF!</v>
      </c>
      <c r="G14" s="35" t="e">
        <f>#REF!</f>
        <v>#REF!</v>
      </c>
      <c r="H14" s="35" t="e">
        <f>#REF!</f>
        <v>#REF!</v>
      </c>
      <c r="I14" s="35" t="e">
        <f>#REF!</f>
        <v>#REF!</v>
      </c>
      <c r="J14" s="4" t="e">
        <f>#REF!</f>
        <v>#REF!</v>
      </c>
      <c r="K14" s="4" t="e">
        <f>#REF!</f>
        <v>#REF!</v>
      </c>
      <c r="L14" s="33" t="e">
        <f>#REF!</f>
        <v>#REF!</v>
      </c>
      <c r="M14" s="33" t="e">
        <f>#REF!</f>
        <v>#REF!</v>
      </c>
      <c r="N14" s="4" t="e">
        <f>#REF!</f>
        <v>#REF!</v>
      </c>
      <c r="O14" s="33" t="e">
        <f>#REF!</f>
        <v>#REF!</v>
      </c>
      <c r="P14" s="35" t="e">
        <f>#REF!</f>
        <v>#REF!</v>
      </c>
      <c r="Q14" s="4" t="e">
        <f>#REF!</f>
        <v>#REF!</v>
      </c>
      <c r="R14" s="4" t="e">
        <f>#REF!</f>
        <v>#REF!</v>
      </c>
      <c r="S14" s="4" t="e">
        <f>#REF!</f>
        <v>#REF!</v>
      </c>
      <c r="T14" s="4" t="e">
        <f>#REF!</f>
        <v>#REF!</v>
      </c>
      <c r="U14" s="4" t="e">
        <f>#REF!</f>
        <v>#REF!</v>
      </c>
    </row>
    <row r="15" spans="1:21" x14ac:dyDescent="0.2">
      <c r="A15" s="3">
        <v>2013</v>
      </c>
      <c r="B15" s="35" t="e">
        <f>#REF!</f>
        <v>#REF!</v>
      </c>
      <c r="C15" s="35" t="e">
        <f>#REF!</f>
        <v>#REF!</v>
      </c>
      <c r="D15" s="5" t="e">
        <f>#REF!</f>
        <v>#REF!</v>
      </c>
      <c r="E15" s="5" t="e">
        <f>#REF!</f>
        <v>#REF!</v>
      </c>
      <c r="F15" s="35" t="e">
        <f>#REF!</f>
        <v>#REF!</v>
      </c>
      <c r="G15" s="35" t="e">
        <f>#REF!</f>
        <v>#REF!</v>
      </c>
      <c r="H15" s="35" t="e">
        <f>#REF!</f>
        <v>#REF!</v>
      </c>
      <c r="I15" s="35" t="e">
        <f>#REF!</f>
        <v>#REF!</v>
      </c>
      <c r="J15" s="4" t="e">
        <f>#REF!</f>
        <v>#REF!</v>
      </c>
      <c r="K15" s="4" t="e">
        <f>#REF!</f>
        <v>#REF!</v>
      </c>
      <c r="L15" s="33" t="e">
        <f>#REF!</f>
        <v>#REF!</v>
      </c>
      <c r="M15" s="33" t="e">
        <f>#REF!</f>
        <v>#REF!</v>
      </c>
      <c r="N15" s="4" t="e">
        <f>#REF!</f>
        <v>#REF!</v>
      </c>
      <c r="O15" s="33" t="e">
        <f>#REF!</f>
        <v>#REF!</v>
      </c>
      <c r="P15" s="35" t="e">
        <f>#REF!</f>
        <v>#REF!</v>
      </c>
      <c r="Q15" s="4" t="e">
        <f>#REF!</f>
        <v>#REF!</v>
      </c>
      <c r="R15" s="4" t="e">
        <f>#REF!</f>
        <v>#REF!</v>
      </c>
      <c r="S15" s="4" t="e">
        <f>#REF!</f>
        <v>#REF!</v>
      </c>
      <c r="T15" s="4" t="e">
        <f>#REF!</f>
        <v>#REF!</v>
      </c>
      <c r="U15" s="4" t="e">
        <f>#REF!</f>
        <v>#REF!</v>
      </c>
    </row>
    <row r="16" spans="1:21" x14ac:dyDescent="0.2">
      <c r="A16" s="3">
        <v>2014</v>
      </c>
      <c r="B16" s="35" t="e">
        <f>#REF!</f>
        <v>#REF!</v>
      </c>
      <c r="C16" s="35" t="e">
        <f>#REF!</f>
        <v>#REF!</v>
      </c>
      <c r="D16" s="5" t="e">
        <f>#REF!</f>
        <v>#REF!</v>
      </c>
      <c r="E16" s="5" t="e">
        <f>#REF!</f>
        <v>#REF!</v>
      </c>
      <c r="F16" s="35" t="e">
        <f>#REF!</f>
        <v>#REF!</v>
      </c>
      <c r="G16" s="35" t="e">
        <f>#REF!</f>
        <v>#REF!</v>
      </c>
      <c r="H16" s="35" t="e">
        <f>#REF!</f>
        <v>#REF!</v>
      </c>
      <c r="I16" s="35" t="e">
        <f>#REF!</f>
        <v>#REF!</v>
      </c>
      <c r="J16" s="4" t="e">
        <f>#REF!</f>
        <v>#REF!</v>
      </c>
      <c r="K16" s="4" t="e">
        <f>#REF!</f>
        <v>#REF!</v>
      </c>
      <c r="L16" s="33" t="e">
        <f>#REF!</f>
        <v>#REF!</v>
      </c>
      <c r="M16" s="33" t="e">
        <f>#REF!</f>
        <v>#REF!</v>
      </c>
      <c r="N16" s="4" t="e">
        <f>#REF!</f>
        <v>#REF!</v>
      </c>
      <c r="O16" s="33" t="e">
        <f>#REF!</f>
        <v>#REF!</v>
      </c>
      <c r="P16" s="35" t="e">
        <f>#REF!</f>
        <v>#REF!</v>
      </c>
      <c r="Q16" s="4" t="e">
        <f>#REF!</f>
        <v>#REF!</v>
      </c>
      <c r="R16" s="4" t="e">
        <f>#REF!</f>
        <v>#REF!</v>
      </c>
      <c r="S16" s="4" t="e">
        <f>#REF!</f>
        <v>#REF!</v>
      </c>
      <c r="T16" s="4" t="e">
        <f>#REF!</f>
        <v>#REF!</v>
      </c>
      <c r="U16" s="4" t="e">
        <f>#REF!</f>
        <v>#REF!</v>
      </c>
    </row>
    <row r="17" spans="1:21" x14ac:dyDescent="0.2">
      <c r="A17" s="3">
        <v>2015</v>
      </c>
      <c r="B17" s="35" t="e">
        <f>#REF!</f>
        <v>#REF!</v>
      </c>
      <c r="C17" s="35" t="e">
        <f>#REF!</f>
        <v>#REF!</v>
      </c>
      <c r="D17" s="5" t="e">
        <f>#REF!</f>
        <v>#REF!</v>
      </c>
      <c r="E17" s="5" t="e">
        <f>#REF!</f>
        <v>#REF!</v>
      </c>
      <c r="F17" s="35" t="e">
        <f>#REF!</f>
        <v>#REF!</v>
      </c>
      <c r="G17" s="35" t="e">
        <f>#REF!</f>
        <v>#REF!</v>
      </c>
      <c r="H17" s="35" t="e">
        <f>#REF!</f>
        <v>#REF!</v>
      </c>
      <c r="I17" s="35" t="e">
        <f>#REF!</f>
        <v>#REF!</v>
      </c>
      <c r="J17" s="4" t="e">
        <f>#REF!</f>
        <v>#REF!</v>
      </c>
      <c r="K17" s="4" t="e">
        <f>#REF!</f>
        <v>#REF!</v>
      </c>
      <c r="L17" s="33" t="e">
        <f>#REF!</f>
        <v>#REF!</v>
      </c>
      <c r="M17" s="33" t="e">
        <f>#REF!</f>
        <v>#REF!</v>
      </c>
      <c r="N17" s="4" t="e">
        <f>#REF!</f>
        <v>#REF!</v>
      </c>
      <c r="O17" s="33" t="e">
        <f>#REF!</f>
        <v>#REF!</v>
      </c>
      <c r="P17" s="35" t="e">
        <f>#REF!</f>
        <v>#REF!</v>
      </c>
      <c r="Q17" s="4" t="e">
        <f>#REF!</f>
        <v>#REF!</v>
      </c>
      <c r="R17" s="4" t="e">
        <f>#REF!</f>
        <v>#REF!</v>
      </c>
      <c r="S17" s="4" t="e">
        <f>#REF!</f>
        <v>#REF!</v>
      </c>
      <c r="T17" s="4" t="e">
        <f>#REF!</f>
        <v>#REF!</v>
      </c>
      <c r="U17" s="4" t="e">
        <f>#REF!</f>
        <v>#REF!</v>
      </c>
    </row>
    <row r="18" spans="1:21" x14ac:dyDescent="0.2">
      <c r="A18" s="3">
        <v>2016</v>
      </c>
      <c r="B18" s="35" t="e">
        <f>#REF!</f>
        <v>#REF!</v>
      </c>
      <c r="C18" s="35" t="e">
        <f>#REF!</f>
        <v>#REF!</v>
      </c>
      <c r="D18" s="5" t="e">
        <f>#REF!</f>
        <v>#REF!</v>
      </c>
      <c r="E18" s="5" t="e">
        <f>#REF!</f>
        <v>#REF!</v>
      </c>
      <c r="F18" s="35" t="e">
        <f>#REF!</f>
        <v>#REF!</v>
      </c>
      <c r="G18" s="35" t="e">
        <f>#REF!</f>
        <v>#REF!</v>
      </c>
      <c r="H18" s="35" t="e">
        <f>#REF!</f>
        <v>#REF!</v>
      </c>
      <c r="I18" s="35" t="e">
        <f>#REF!</f>
        <v>#REF!</v>
      </c>
      <c r="J18" s="4" t="e">
        <f>#REF!</f>
        <v>#REF!</v>
      </c>
      <c r="K18" s="4" t="e">
        <f>#REF!</f>
        <v>#REF!</v>
      </c>
      <c r="L18" s="33" t="e">
        <f>#REF!</f>
        <v>#REF!</v>
      </c>
      <c r="M18" s="33" t="e">
        <f>#REF!</f>
        <v>#REF!</v>
      </c>
      <c r="N18" s="4" t="e">
        <f>#REF!</f>
        <v>#REF!</v>
      </c>
      <c r="O18" s="33" t="e">
        <f>#REF!</f>
        <v>#REF!</v>
      </c>
      <c r="P18" s="35" t="e">
        <f>#REF!</f>
        <v>#REF!</v>
      </c>
      <c r="Q18" s="4" t="e">
        <f>#REF!</f>
        <v>#REF!</v>
      </c>
      <c r="R18" s="4" t="e">
        <f>#REF!</f>
        <v>#REF!</v>
      </c>
      <c r="S18" s="4" t="e">
        <f>#REF!</f>
        <v>#REF!</v>
      </c>
      <c r="T18" s="4" t="e">
        <f>#REF!</f>
        <v>#REF!</v>
      </c>
      <c r="U18" s="4" t="e">
        <f>#REF!</f>
        <v>#REF!</v>
      </c>
    </row>
    <row r="19" spans="1:21" x14ac:dyDescent="0.2">
      <c r="A19" s="3">
        <v>2017</v>
      </c>
      <c r="B19" s="35" t="e">
        <f>#REF!</f>
        <v>#REF!</v>
      </c>
      <c r="C19" s="35" t="e">
        <f>#REF!</f>
        <v>#REF!</v>
      </c>
      <c r="D19" s="5" t="e">
        <f>#REF!</f>
        <v>#REF!</v>
      </c>
      <c r="E19" s="5" t="e">
        <f>#REF!</f>
        <v>#REF!</v>
      </c>
      <c r="F19" s="35" t="e">
        <f>#REF!</f>
        <v>#REF!</v>
      </c>
      <c r="G19" s="35" t="e">
        <f>#REF!</f>
        <v>#REF!</v>
      </c>
      <c r="H19" s="35" t="e">
        <f>#REF!</f>
        <v>#REF!</v>
      </c>
      <c r="I19" s="35" t="e">
        <f>#REF!</f>
        <v>#REF!</v>
      </c>
      <c r="J19" s="4" t="e">
        <f>#REF!</f>
        <v>#REF!</v>
      </c>
      <c r="K19" s="4" t="e">
        <f>#REF!</f>
        <v>#REF!</v>
      </c>
      <c r="L19" s="33" t="e">
        <f>#REF!</f>
        <v>#REF!</v>
      </c>
      <c r="M19" s="33" t="e">
        <f>#REF!</f>
        <v>#REF!</v>
      </c>
      <c r="N19" s="4" t="e">
        <f>#REF!</f>
        <v>#REF!</v>
      </c>
      <c r="O19" s="33" t="e">
        <f>#REF!</f>
        <v>#REF!</v>
      </c>
      <c r="P19" s="35" t="e">
        <f>#REF!</f>
        <v>#REF!</v>
      </c>
      <c r="Q19" s="4" t="e">
        <f>#REF!</f>
        <v>#REF!</v>
      </c>
      <c r="R19" s="4" t="e">
        <f>#REF!</f>
        <v>#REF!</v>
      </c>
      <c r="S19" s="4" t="e">
        <f>#REF!</f>
        <v>#REF!</v>
      </c>
      <c r="T19" s="4" t="e">
        <f>#REF!</f>
        <v>#REF!</v>
      </c>
      <c r="U19" s="4" t="e">
        <f>#REF!</f>
        <v>#REF!</v>
      </c>
    </row>
    <row r="20" spans="1:21" x14ac:dyDescent="0.2">
      <c r="A20" s="3">
        <v>2018</v>
      </c>
      <c r="B20" s="35" t="e">
        <f>#REF!</f>
        <v>#REF!</v>
      </c>
      <c r="C20" s="35" t="e">
        <f>#REF!</f>
        <v>#REF!</v>
      </c>
      <c r="D20" s="5" t="e">
        <f>#REF!</f>
        <v>#REF!</v>
      </c>
      <c r="E20" s="5" t="e">
        <f>#REF!</f>
        <v>#REF!</v>
      </c>
      <c r="F20" s="35" t="e">
        <f>#REF!</f>
        <v>#REF!</v>
      </c>
      <c r="G20" s="35" t="e">
        <f>#REF!</f>
        <v>#REF!</v>
      </c>
      <c r="H20" s="35" t="e">
        <f>#REF!</f>
        <v>#REF!</v>
      </c>
      <c r="I20" s="35" t="e">
        <f>#REF!</f>
        <v>#REF!</v>
      </c>
      <c r="J20" s="4" t="e">
        <f>#REF!</f>
        <v>#REF!</v>
      </c>
      <c r="K20" s="4" t="e">
        <f>#REF!</f>
        <v>#REF!</v>
      </c>
      <c r="L20" s="33" t="e">
        <f>#REF!</f>
        <v>#REF!</v>
      </c>
      <c r="M20" s="33" t="e">
        <f>#REF!</f>
        <v>#REF!</v>
      </c>
      <c r="N20" s="4" t="e">
        <f>#REF!</f>
        <v>#REF!</v>
      </c>
      <c r="O20" s="33" t="e">
        <f>#REF!</f>
        <v>#REF!</v>
      </c>
      <c r="P20" s="35" t="e">
        <f>#REF!</f>
        <v>#REF!</v>
      </c>
      <c r="Q20" s="4" t="e">
        <f>#REF!</f>
        <v>#REF!</v>
      </c>
      <c r="R20" s="4" t="e">
        <f>#REF!</f>
        <v>#REF!</v>
      </c>
      <c r="S20" s="4" t="e">
        <f>#REF!</f>
        <v>#REF!</v>
      </c>
      <c r="T20" s="4" t="e">
        <f>#REF!</f>
        <v>#REF!</v>
      </c>
      <c r="U20" s="4" t="e">
        <f>#REF!</f>
        <v>#REF!</v>
      </c>
    </row>
    <row r="21" spans="1:21" x14ac:dyDescent="0.2">
      <c r="A21" s="3">
        <v>2019</v>
      </c>
      <c r="B21" s="35" t="e">
        <f>#REF!</f>
        <v>#REF!</v>
      </c>
      <c r="C21" s="35" t="e">
        <f>#REF!</f>
        <v>#REF!</v>
      </c>
      <c r="D21" s="5" t="e">
        <f>#REF!</f>
        <v>#REF!</v>
      </c>
      <c r="E21" s="5" t="e">
        <f>#REF!</f>
        <v>#REF!</v>
      </c>
      <c r="F21" s="35" t="e">
        <f>#REF!</f>
        <v>#REF!</v>
      </c>
      <c r="G21" s="35" t="e">
        <f>#REF!</f>
        <v>#REF!</v>
      </c>
      <c r="H21" s="35" t="e">
        <f>#REF!</f>
        <v>#REF!</v>
      </c>
      <c r="I21" s="35" t="e">
        <f>#REF!</f>
        <v>#REF!</v>
      </c>
      <c r="J21" s="4" t="e">
        <f>#REF!</f>
        <v>#REF!</v>
      </c>
      <c r="K21" s="4" t="e">
        <f>#REF!</f>
        <v>#REF!</v>
      </c>
      <c r="L21" s="33" t="e">
        <f>#REF!</f>
        <v>#REF!</v>
      </c>
      <c r="M21" s="33" t="e">
        <f>#REF!</f>
        <v>#REF!</v>
      </c>
      <c r="N21" s="4" t="e">
        <f>#REF!</f>
        <v>#REF!</v>
      </c>
      <c r="O21" s="33" t="e">
        <f>#REF!</f>
        <v>#REF!</v>
      </c>
      <c r="P21" s="35" t="e">
        <f>#REF!</f>
        <v>#REF!</v>
      </c>
      <c r="Q21" s="4" t="e">
        <f>#REF!</f>
        <v>#REF!</v>
      </c>
      <c r="R21" s="4" t="e">
        <f>#REF!</f>
        <v>#REF!</v>
      </c>
      <c r="S21" s="4" t="e">
        <f>#REF!</f>
        <v>#REF!</v>
      </c>
      <c r="T21" s="4" t="e">
        <f>#REF!</f>
        <v>#REF!</v>
      </c>
      <c r="U21" s="4" t="e">
        <f>#REF!</f>
        <v>#REF!</v>
      </c>
    </row>
    <row r="22" spans="1:21" x14ac:dyDescent="0.2">
      <c r="A22" s="3">
        <v>2020</v>
      </c>
      <c r="B22" s="35" t="e">
        <f>AVERAGE(#REF!,#REF!)</f>
        <v>#REF!</v>
      </c>
      <c r="C22" s="35" t="e">
        <f>AVERAGE(#REF!,#REF!)</f>
        <v>#REF!</v>
      </c>
      <c r="D22" s="5" t="e">
        <f>AVERAGE(#REF!,#REF!)</f>
        <v>#REF!</v>
      </c>
      <c r="E22" s="5" t="e">
        <f>AVERAGE(#REF!,#REF!)</f>
        <v>#REF!</v>
      </c>
      <c r="F22" s="77" t="e">
        <f>#REF!</f>
        <v>#REF!</v>
      </c>
      <c r="G22" s="77" t="e">
        <f>#REF!</f>
        <v>#REF!</v>
      </c>
      <c r="H22" s="77" t="e">
        <f>AVERAGE(#REF!,M260)</f>
        <v>#REF!</v>
      </c>
      <c r="I22" s="77" t="e">
        <f>AVERAGE(#REF!,N260)</f>
        <v>#REF!</v>
      </c>
      <c r="J22" s="4" t="e">
        <f>#REF!</f>
        <v>#REF!</v>
      </c>
      <c r="K22" s="57" t="e">
        <f>#REF!</f>
        <v>#REF!</v>
      </c>
      <c r="L22" s="33" t="e">
        <f>AVERAGE(#REF!,#REF!)</f>
        <v>#REF!</v>
      </c>
      <c r="M22" s="33" t="e">
        <f>AVERAGE(#REF!,#REF!)</f>
        <v>#REF!</v>
      </c>
      <c r="N22" s="57" t="e">
        <f>AVERAGE(#REF!,#REF!)</f>
        <v>#REF!</v>
      </c>
      <c r="O22" s="33" t="e">
        <f>AVERAGE(#REF!,#REF!)</f>
        <v>#REF!</v>
      </c>
      <c r="P22" s="35" t="e">
        <f>AVERAGE(#REF!,#REF!)</f>
        <v>#REF!</v>
      </c>
      <c r="Q22" s="4" t="e">
        <f>AVERAGE(#REF!,#REF!)</f>
        <v>#REF!</v>
      </c>
      <c r="R22" s="4" t="e">
        <f>#REF!</f>
        <v>#REF!</v>
      </c>
      <c r="S22" s="4" t="e">
        <f>#REF!</f>
        <v>#REF!</v>
      </c>
      <c r="T22" s="4" t="e">
        <f>#REF!</f>
        <v>#REF!</v>
      </c>
      <c r="U22" s="4" t="e">
        <f>#REF!</f>
        <v>#REF!</v>
      </c>
    </row>
    <row r="24" spans="1:21" ht="15" x14ac:dyDescent="0.25">
      <c r="A24" s="58" t="s">
        <v>37</v>
      </c>
      <c r="B24" t="s">
        <v>80</v>
      </c>
      <c r="C24" t="s">
        <v>81</v>
      </c>
      <c r="D24" t="s">
        <v>48</v>
      </c>
      <c r="E24" t="s">
        <v>49</v>
      </c>
      <c r="F24" t="s">
        <v>50</v>
      </c>
      <c r="G24" t="s">
        <v>51</v>
      </c>
      <c r="H24" t="s">
        <v>112</v>
      </c>
      <c r="I24" t="s">
        <v>113</v>
      </c>
      <c r="J24" t="s">
        <v>114</v>
      </c>
      <c r="K24" t="s">
        <v>115</v>
      </c>
    </row>
    <row r="25" spans="1:21" ht="15" x14ac:dyDescent="0.25">
      <c r="A25" s="59">
        <v>2001</v>
      </c>
      <c r="B25" s="60">
        <v>7.94</v>
      </c>
      <c r="C25" s="60">
        <v>9.1694999999999993</v>
      </c>
      <c r="D25" s="60">
        <v>4.4034985590447162E-2</v>
      </c>
      <c r="E25" s="60">
        <v>5.1344789269341273E-2</v>
      </c>
      <c r="F25" s="60">
        <v>5.3591237213981291E-2</v>
      </c>
      <c r="G25" s="60">
        <v>5.7893295475269557E-2</v>
      </c>
      <c r="H25" s="60">
        <v>8.1177667812586591</v>
      </c>
      <c r="I25" s="60">
        <v>-0.56824361065796625</v>
      </c>
      <c r="J25" s="60">
        <v>-0.55874329528889677</v>
      </c>
      <c r="K25" s="60">
        <v>9.156078947368421</v>
      </c>
    </row>
    <row r="26" spans="1:21" ht="15" x14ac:dyDescent="0.25">
      <c r="A26" s="59">
        <v>2002</v>
      </c>
      <c r="B26" s="60">
        <v>8.26</v>
      </c>
      <c r="C26" s="60">
        <v>10.439299999999999</v>
      </c>
      <c r="D26" s="60">
        <v>5.7004794045941054E-2</v>
      </c>
      <c r="E26" s="60">
        <v>5.4184929683084526E-2</v>
      </c>
      <c r="F26" s="60">
        <v>4.1189565185594912E-2</v>
      </c>
      <c r="G26" s="60">
        <v>4.1860423709568106E-2</v>
      </c>
      <c r="H26" s="60">
        <v>8.2768077555746586</v>
      </c>
      <c r="I26" s="60">
        <v>4.0302267002518821E-2</v>
      </c>
      <c r="J26" s="60">
        <v>1.9591715135642396E-2</v>
      </c>
      <c r="K26" s="60">
        <v>10.224914999999999</v>
      </c>
    </row>
    <row r="27" spans="1:21" ht="15" x14ac:dyDescent="0.25">
      <c r="A27" s="59">
        <v>2003</v>
      </c>
      <c r="B27" s="60">
        <v>6.4</v>
      </c>
      <c r="C27" s="60">
        <v>11.2372</v>
      </c>
      <c r="D27" s="60">
        <v>3.9765218067331132E-2</v>
      </c>
      <c r="E27" s="60">
        <v>4.0060702707021223E-2</v>
      </c>
      <c r="F27" s="60">
        <v>3.8660575810325781E-2</v>
      </c>
      <c r="G27" s="60">
        <v>3.8161868973423996E-2</v>
      </c>
      <c r="H27" s="60">
        <v>6.2462598466128272</v>
      </c>
      <c r="I27" s="60">
        <v>-0.2251815980629539</v>
      </c>
      <c r="J27" s="60">
        <v>-0.24532983837811162</v>
      </c>
      <c r="K27" s="60">
        <v>11.248585714285714</v>
      </c>
    </row>
    <row r="28" spans="1:21" ht="15" x14ac:dyDescent="0.25">
      <c r="A28" s="59">
        <v>2004</v>
      </c>
      <c r="B28" s="60">
        <v>8.93</v>
      </c>
      <c r="C28" s="60">
        <v>11.1495</v>
      </c>
      <c r="D28" s="60">
        <v>5.1908482560095948E-2</v>
      </c>
      <c r="E28" s="60">
        <v>5.2131345815990437E-2</v>
      </c>
      <c r="F28" s="60">
        <v>3.924735669619861E-2</v>
      </c>
      <c r="G28" s="60">
        <v>3.9132817840880074E-2</v>
      </c>
      <c r="H28" s="60">
        <v>8.8670410477200896</v>
      </c>
      <c r="I28" s="60">
        <v>0.39531249999999996</v>
      </c>
      <c r="J28" s="60">
        <v>0.41957607679873243</v>
      </c>
      <c r="K28" s="60">
        <v>11.204108695652174</v>
      </c>
    </row>
    <row r="29" spans="1:21" ht="15" x14ac:dyDescent="0.25">
      <c r="A29" s="59">
        <v>2005</v>
      </c>
      <c r="B29" s="60">
        <v>8.7200000000000006</v>
      </c>
      <c r="C29" s="60">
        <v>10.634399999999999</v>
      </c>
      <c r="D29" s="60">
        <v>3.332741003997608E-2</v>
      </c>
      <c r="E29" s="60">
        <v>3.2838466223894747E-2</v>
      </c>
      <c r="F29" s="60">
        <v>3.2735611417926247E-2</v>
      </c>
      <c r="G29" s="60">
        <v>3.3187566357978815E-2</v>
      </c>
      <c r="H29" s="60">
        <v>8.7938794893030803</v>
      </c>
      <c r="I29" s="60">
        <v>-2.3516237402015583E-2</v>
      </c>
      <c r="J29" s="60">
        <v>-8.250955197260601E-3</v>
      </c>
      <c r="K29" s="60">
        <v>10.62945238095238</v>
      </c>
    </row>
    <row r="30" spans="1:21" ht="15" x14ac:dyDescent="0.25">
      <c r="A30" s="59">
        <v>2006</v>
      </c>
      <c r="B30" s="60">
        <v>7.34</v>
      </c>
      <c r="C30" s="60">
        <v>10.8116</v>
      </c>
      <c r="D30" s="60">
        <v>4.0532755522304953E-2</v>
      </c>
      <c r="E30" s="60">
        <v>4.0285216118855161E-2</v>
      </c>
      <c r="F30" s="60">
        <v>3.6452218547327941E-2</v>
      </c>
      <c r="G30" s="60">
        <v>3.5398579829664545E-2</v>
      </c>
      <c r="H30" s="60">
        <v>7.3342209649345378</v>
      </c>
      <c r="I30" s="60">
        <v>-0.15825688073394506</v>
      </c>
      <c r="J30" s="60">
        <v>-0.16598573202465172</v>
      </c>
      <c r="K30" s="60">
        <v>10.847866666666667</v>
      </c>
    </row>
    <row r="31" spans="1:21" ht="15" x14ac:dyDescent="0.25">
      <c r="A31" s="59">
        <v>2007</v>
      </c>
      <c r="B31" s="60">
        <v>7.93</v>
      </c>
      <c r="C31" s="60">
        <v>10.915699999999999</v>
      </c>
      <c r="D31" s="60">
        <v>3.7590381357687885E-2</v>
      </c>
      <c r="E31" s="60">
        <v>3.827442781036372E-2</v>
      </c>
      <c r="F31" s="60">
        <v>3.8722925450191958E-2</v>
      </c>
      <c r="G31" s="60">
        <v>3.8721490779721535E-2</v>
      </c>
      <c r="H31" s="60">
        <v>7.9254029937410007</v>
      </c>
      <c r="I31" s="60">
        <v>8.0381471389645798E-2</v>
      </c>
      <c r="J31" s="60">
        <v>8.0605974599476715E-2</v>
      </c>
      <c r="K31" s="60">
        <v>10.848394736842103</v>
      </c>
    </row>
    <row r="32" spans="1:21" ht="15" x14ac:dyDescent="0.25">
      <c r="A32" s="59">
        <v>2008</v>
      </c>
      <c r="B32" s="60">
        <v>8.74</v>
      </c>
      <c r="C32" s="60">
        <v>13.8325</v>
      </c>
      <c r="D32" s="60">
        <v>6.5281450097157467E-2</v>
      </c>
      <c r="E32" s="60">
        <v>6.1667245226448619E-2</v>
      </c>
      <c r="F32" s="60">
        <v>5.5373483348319041E-2</v>
      </c>
      <c r="G32" s="60">
        <v>5.2987160944198086E-2</v>
      </c>
      <c r="H32" s="60">
        <v>8.7372323057012977</v>
      </c>
      <c r="I32" s="60">
        <v>0.10214375788146279</v>
      </c>
      <c r="J32" s="60">
        <v>0.10243382104372856</v>
      </c>
      <c r="K32" s="60">
        <v>13.422633333333335</v>
      </c>
    </row>
    <row r="33" spans="1:11" ht="15" x14ac:dyDescent="0.25">
      <c r="A33" s="59">
        <v>2009</v>
      </c>
      <c r="B33" s="60">
        <v>4.93</v>
      </c>
      <c r="C33" s="60">
        <v>13.065899999999999</v>
      </c>
      <c r="D33" s="60">
        <v>3.5735378772584925E-2</v>
      </c>
      <c r="E33" s="60">
        <v>4.0315544596982278E-2</v>
      </c>
      <c r="F33" s="60">
        <v>4.1573379210084083E-2</v>
      </c>
      <c r="G33" s="60">
        <v>4.3905418265712148E-2</v>
      </c>
      <c r="H33" s="60">
        <v>4.9295471841509775</v>
      </c>
      <c r="I33" s="60">
        <v>-0.43592677345537767</v>
      </c>
      <c r="J33" s="60">
        <v>-0.43579991790600503</v>
      </c>
      <c r="K33" s="60">
        <v>12.863090909090907</v>
      </c>
    </row>
    <row r="34" spans="1:11" ht="15" x14ac:dyDescent="0.25">
      <c r="A34" s="59">
        <v>2010</v>
      </c>
      <c r="B34" s="60">
        <v>4.8899999999999997</v>
      </c>
      <c r="C34" s="60">
        <v>12.349600000000001</v>
      </c>
      <c r="D34" s="60">
        <v>4.4015850903352138E-2</v>
      </c>
      <c r="E34" s="60">
        <v>4.2196561700749591E-2</v>
      </c>
      <c r="F34" s="60">
        <v>3.5765316229307009E-2</v>
      </c>
      <c r="G34" s="60">
        <v>3.6123416834505928E-2</v>
      </c>
      <c r="H34" s="60">
        <v>4.8871029957875187</v>
      </c>
      <c r="I34" s="60">
        <v>-8.113590263691739E-3</v>
      </c>
      <c r="J34" s="60">
        <v>-8.6101596714442952E-3</v>
      </c>
      <c r="K34" s="60">
        <v>12.388491304347827</v>
      </c>
    </row>
    <row r="35" spans="1:11" ht="15" x14ac:dyDescent="0.25">
      <c r="A35" s="59">
        <v>2011</v>
      </c>
      <c r="B35" s="60">
        <v>4.8</v>
      </c>
      <c r="C35" s="60">
        <v>13.9476</v>
      </c>
      <c r="D35" s="60">
        <v>3.8187567875879402E-2</v>
      </c>
      <c r="E35" s="60">
        <v>3.5649655883436937E-2</v>
      </c>
      <c r="F35" s="60">
        <v>3.3530622204483107E-2</v>
      </c>
      <c r="G35" s="60">
        <v>3.271509767047287E-2</v>
      </c>
      <c r="H35" s="60">
        <v>4.7997575382301321</v>
      </c>
      <c r="I35" s="60">
        <v>-1.8404907975460127E-2</v>
      </c>
      <c r="J35" s="60">
        <v>-1.7872645129982878E-2</v>
      </c>
      <c r="K35" s="60">
        <v>13.768880952380952</v>
      </c>
    </row>
    <row r="36" spans="1:11" ht="15" x14ac:dyDescent="0.25">
      <c r="A36" s="59">
        <v>2012</v>
      </c>
      <c r="B36" s="60">
        <v>4.84</v>
      </c>
      <c r="C36" s="60">
        <v>12.9658</v>
      </c>
      <c r="D36" s="60">
        <v>3.5682900213421354E-2</v>
      </c>
      <c r="E36" s="60">
        <v>4.0178647169280213E-2</v>
      </c>
      <c r="F36" s="60">
        <v>2.9001250674728363E-2</v>
      </c>
      <c r="G36" s="60">
        <v>3.2403944513962557E-2</v>
      </c>
      <c r="H36" s="60">
        <v>4.8394764464076001</v>
      </c>
      <c r="I36" s="60">
        <v>8.3333333333333037E-3</v>
      </c>
      <c r="J36" s="60">
        <v>8.2751905405860082E-3</v>
      </c>
      <c r="K36" s="60">
        <v>12.870478947368422</v>
      </c>
    </row>
    <row r="37" spans="1:11" ht="15" x14ac:dyDescent="0.25">
      <c r="A37" s="59">
        <v>2013</v>
      </c>
      <c r="B37" s="60">
        <v>3.79</v>
      </c>
      <c r="C37" s="60">
        <v>13.084300000000001</v>
      </c>
      <c r="D37" s="60">
        <v>3.9740409898736839E-2</v>
      </c>
      <c r="E37" s="60">
        <v>3.7349588472618711E-2</v>
      </c>
      <c r="F37" s="60">
        <v>2.7768966976377207E-2</v>
      </c>
      <c r="G37" s="60">
        <v>2.6358782309031437E-2</v>
      </c>
      <c r="H37" s="60">
        <v>3.7947868885416121</v>
      </c>
      <c r="I37" s="60">
        <v>-0.21694214876033058</v>
      </c>
      <c r="J37" s="60">
        <v>-0.21586830092777354</v>
      </c>
      <c r="K37" s="60">
        <v>13.007550000000004</v>
      </c>
    </row>
    <row r="38" spans="1:11" ht="15" x14ac:dyDescent="0.25">
      <c r="A38" s="59">
        <v>2014</v>
      </c>
      <c r="B38" s="60">
        <v>3.3</v>
      </c>
      <c r="C38" s="60">
        <v>14.741400000000001</v>
      </c>
      <c r="D38" s="60">
        <v>4.0813215195322661E-2</v>
      </c>
      <c r="E38" s="60">
        <v>4.1341318008884187E-2</v>
      </c>
      <c r="F38" s="60">
        <v>3.2448177346399598E-2</v>
      </c>
      <c r="G38" s="60">
        <v>3.2841826942838992E-2</v>
      </c>
      <c r="H38" s="60">
        <v>3.2985071775749981</v>
      </c>
      <c r="I38" s="60">
        <v>-0.12928759894459108</v>
      </c>
      <c r="J38" s="60">
        <v>-0.13077933637462869</v>
      </c>
      <c r="K38" s="60">
        <v>14.512895238095238</v>
      </c>
    </row>
    <row r="39" spans="1:11" ht="15" x14ac:dyDescent="0.25">
      <c r="A39" s="59">
        <v>2015</v>
      </c>
      <c r="B39" s="60">
        <v>3.42</v>
      </c>
      <c r="C39" s="60">
        <v>17.248699999999999</v>
      </c>
      <c r="D39" s="60">
        <v>2.1308127762603712E-2</v>
      </c>
      <c r="E39" s="60">
        <v>2.28206528536119E-2</v>
      </c>
      <c r="F39" s="60">
        <v>2.4119558744004177E-2</v>
      </c>
      <c r="G39" s="60">
        <v>2.3885013822711132E-2</v>
      </c>
      <c r="H39" s="60">
        <v>3.4048359187498063</v>
      </c>
      <c r="I39" s="60">
        <v>3.6363636363636376E-2</v>
      </c>
      <c r="J39" s="60">
        <v>3.2235413006734381E-2</v>
      </c>
      <c r="K39" s="60">
        <v>17.066622727272726</v>
      </c>
    </row>
    <row r="40" spans="1:11" ht="15" x14ac:dyDescent="0.25">
      <c r="A40" s="59">
        <v>2016</v>
      </c>
      <c r="B40" s="60">
        <v>5.84</v>
      </c>
      <c r="C40" s="60">
        <v>20.619399999999999</v>
      </c>
      <c r="D40" s="60">
        <v>3.360274018830367E-2</v>
      </c>
      <c r="E40" s="60">
        <v>3.2143528873302962E-2</v>
      </c>
      <c r="F40" s="60">
        <v>3.4373659982047888E-2</v>
      </c>
      <c r="G40" s="60">
        <v>3.2571116387098309E-2</v>
      </c>
      <c r="H40" s="60">
        <v>5.75811981591775</v>
      </c>
      <c r="I40" s="60">
        <v>0.70760233918128645</v>
      </c>
      <c r="J40" s="60">
        <v>0.69115926679721662</v>
      </c>
      <c r="K40" s="60">
        <v>20.520576190476184</v>
      </c>
    </row>
    <row r="41" spans="1:11" ht="15" x14ac:dyDescent="0.25">
      <c r="A41" s="59">
        <v>2017</v>
      </c>
      <c r="B41" s="60">
        <v>7.51</v>
      </c>
      <c r="C41" s="60">
        <v>19.6629</v>
      </c>
      <c r="D41" s="60">
        <v>6.773048198179743E-2</v>
      </c>
      <c r="E41" s="60">
        <v>6.618907877777902E-2</v>
      </c>
      <c r="F41" s="60">
        <v>4.8687783623541092E-2</v>
      </c>
      <c r="G41" s="60">
        <v>4.8542256374656256E-2</v>
      </c>
      <c r="H41" s="60">
        <v>7.490496986318206</v>
      </c>
      <c r="I41" s="60">
        <v>0.28595890410958913</v>
      </c>
      <c r="J41" s="60">
        <v>0.30085813178313381</v>
      </c>
      <c r="K41" s="60">
        <v>19.181221052631578</v>
      </c>
    </row>
    <row r="42" spans="1:11" ht="15" x14ac:dyDescent="0.25">
      <c r="A42" s="59">
        <v>2018</v>
      </c>
      <c r="B42" s="60">
        <v>8.41</v>
      </c>
      <c r="C42" s="60">
        <v>19.651199999999999</v>
      </c>
      <c r="D42" s="60">
        <v>4.8305461995368004E-2</v>
      </c>
      <c r="E42" s="60">
        <v>4.825931338327516E-2</v>
      </c>
      <c r="F42" s="60">
        <v>3.6830818113137154E-2</v>
      </c>
      <c r="G42" s="60">
        <v>3.6777459567478132E-2</v>
      </c>
      <c r="H42" s="60">
        <v>8.3830384141551075</v>
      </c>
      <c r="I42" s="60">
        <v>0.11984021304926773</v>
      </c>
      <c r="J42" s="60">
        <v>0.11915650316223014</v>
      </c>
      <c r="K42" s="60">
        <v>20.111178947368426</v>
      </c>
    </row>
    <row r="43" spans="1:11" ht="15" x14ac:dyDescent="0.25">
      <c r="A43" s="59">
        <v>2019</v>
      </c>
      <c r="B43" s="60">
        <v>7.7</v>
      </c>
      <c r="C43" s="60">
        <v>18.8642</v>
      </c>
      <c r="D43" s="60">
        <v>2.8285769753445988E-2</v>
      </c>
      <c r="E43" s="60">
        <v>2.9726236721559385E-2</v>
      </c>
      <c r="F43" s="60">
        <v>3.5946407097393385E-2</v>
      </c>
      <c r="G43" s="60">
        <v>3.6595359069020894E-2</v>
      </c>
      <c r="H43" s="60">
        <v>7.7291947557794831</v>
      </c>
      <c r="I43" s="60">
        <v>-8.4423305588585018E-2</v>
      </c>
      <c r="J43" s="60">
        <v>-7.7996023168828921E-2</v>
      </c>
      <c r="K43" s="60">
        <v>19.107099999999999</v>
      </c>
    </row>
    <row r="44" spans="1:11" ht="15" x14ac:dyDescent="0.25">
      <c r="A44" s="59">
        <v>2020</v>
      </c>
      <c r="B44" s="60">
        <v>7.3982703388624564</v>
      </c>
      <c r="C44" s="60">
        <v>20.230010032815521</v>
      </c>
      <c r="D44" s="60">
        <v>2.9987360204609459E-2</v>
      </c>
      <c r="E44" s="60">
        <v>3.3491896570794655E-2</v>
      </c>
      <c r="F44" s="60">
        <v>3.7083703034652249E-2</v>
      </c>
      <c r="G44" s="60">
        <v>3.8802834356188809E-2</v>
      </c>
      <c r="H44" s="60">
        <v>7.4006138616717916</v>
      </c>
      <c r="I44" s="60">
        <v>-1.0018459913436695E-2</v>
      </c>
      <c r="J44" s="60">
        <v>-1.1831529025397636E-2</v>
      </c>
      <c r="K44" s="60">
        <v>20.178803832424105</v>
      </c>
    </row>
    <row r="45" spans="1:11" ht="15" x14ac:dyDescent="0.25">
      <c r="A45" s="59" t="s">
        <v>38</v>
      </c>
      <c r="B45" s="60">
        <v>131.08827033886246</v>
      </c>
      <c r="C45" s="60">
        <v>284.62071003281545</v>
      </c>
      <c r="D45" s="60">
        <v>0.83284074202636726</v>
      </c>
      <c r="E45" s="60">
        <v>0.84044914586727471</v>
      </c>
      <c r="F45" s="60">
        <v>0.75310261690602109</v>
      </c>
      <c r="G45" s="60">
        <v>0.75886573002438218</v>
      </c>
      <c r="H45" s="60">
        <v>131.01408916813116</v>
      </c>
      <c r="I45" s="60">
        <v>-0.10207668944761322</v>
      </c>
      <c r="J45" s="60">
        <v>-0.10317564022550074</v>
      </c>
      <c r="K45" s="60">
        <v>283.15892557655712</v>
      </c>
    </row>
  </sheetData>
  <phoneticPr fontId="1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1BC3E-160E-441D-B750-C22307DF2EB2}">
  <dimension ref="B2:P45"/>
  <sheetViews>
    <sheetView workbookViewId="0">
      <pane xSplit="2" ySplit="2" topLeftCell="C3" activePane="bottomRight" state="frozen"/>
      <selection pane="topRight" activeCell="C1" sqref="C1"/>
      <selection pane="bottomLeft" activeCell="A3" sqref="A3"/>
      <selection pane="bottomRight" activeCell="B24" sqref="B24:P60"/>
    </sheetView>
  </sheetViews>
  <sheetFormatPr baseColWidth="10" defaultRowHeight="15" x14ac:dyDescent="0.25"/>
  <cols>
    <col min="1" max="1" width="6" customWidth="1"/>
    <col min="2" max="2" width="17.5703125" bestFit="1" customWidth="1"/>
    <col min="3" max="3" width="12.7109375" bestFit="1" customWidth="1"/>
    <col min="4" max="5" width="17.5703125" bestFit="1" customWidth="1"/>
    <col min="6" max="10" width="12.7109375" bestFit="1" customWidth="1"/>
  </cols>
  <sheetData>
    <row r="2" spans="2:16" x14ac:dyDescent="0.25">
      <c r="B2" s="78" t="s">
        <v>0</v>
      </c>
      <c r="C2" s="2" t="s">
        <v>82</v>
      </c>
      <c r="D2" s="2" t="s">
        <v>83</v>
      </c>
      <c r="E2" s="2" t="s">
        <v>84</v>
      </c>
      <c r="F2" s="2" t="s">
        <v>85</v>
      </c>
      <c r="G2" s="2" t="s">
        <v>86</v>
      </c>
      <c r="H2" s="2" t="s">
        <v>87</v>
      </c>
      <c r="I2" s="2" t="s">
        <v>89</v>
      </c>
      <c r="J2" s="2" t="s">
        <v>90</v>
      </c>
      <c r="K2" s="2" t="s">
        <v>91</v>
      </c>
      <c r="L2" s="2" t="s">
        <v>92</v>
      </c>
      <c r="M2" s="2" t="s">
        <v>93</v>
      </c>
      <c r="N2" s="2" t="s">
        <v>94</v>
      </c>
      <c r="O2" s="2" t="s">
        <v>95</v>
      </c>
      <c r="P2" s="2" t="s">
        <v>96</v>
      </c>
    </row>
    <row r="3" spans="2:16" x14ac:dyDescent="0.25">
      <c r="B3" s="2">
        <v>2001</v>
      </c>
      <c r="C3" s="33" t="e">
        <f>#REF!</f>
        <v>#REF!</v>
      </c>
      <c r="D3" s="33" t="e">
        <f>#REF!</f>
        <v>#REF!</v>
      </c>
      <c r="E3" s="33" t="e">
        <f>#REF!</f>
        <v>#REF!</v>
      </c>
      <c r="F3" s="33" t="e">
        <f>#REF!</f>
        <v>#REF!</v>
      </c>
      <c r="G3" s="33" t="e">
        <f>C3-E3</f>
        <v>#REF!</v>
      </c>
      <c r="H3" s="33" t="e">
        <f>D3-F3</f>
        <v>#REF!</v>
      </c>
      <c r="I3" s="36"/>
      <c r="J3" s="36"/>
      <c r="K3" s="35" t="e">
        <f>#REF!</f>
        <v>#REF!</v>
      </c>
      <c r="L3" s="35" t="e">
        <f>#REF!</f>
        <v>#REF!</v>
      </c>
      <c r="M3" s="33" t="e">
        <f>#REF!</f>
        <v>#REF!</v>
      </c>
      <c r="N3" s="33" t="e">
        <f>M3</f>
        <v>#REF!</v>
      </c>
    </row>
    <row r="4" spans="2:16" x14ac:dyDescent="0.25">
      <c r="B4" s="2">
        <v>2002</v>
      </c>
      <c r="C4" s="33" t="e">
        <f>#REF!</f>
        <v>#REF!</v>
      </c>
      <c r="D4" s="33" t="e">
        <f>#REF!</f>
        <v>#REF!</v>
      </c>
      <c r="E4" s="33" t="e">
        <f>#REF!</f>
        <v>#REF!</v>
      </c>
      <c r="F4" s="33" t="e">
        <f>#REF!</f>
        <v>#REF!</v>
      </c>
      <c r="G4" s="33" t="e">
        <f t="shared" ref="G4:G22" si="0">C4-E4</f>
        <v>#REF!</v>
      </c>
      <c r="H4" s="33" t="e">
        <f t="shared" ref="H4:H22" si="1">D4-F4</f>
        <v>#REF!</v>
      </c>
      <c r="I4" s="36"/>
      <c r="J4" s="36"/>
      <c r="K4" s="35" t="e">
        <f>#REF!</f>
        <v>#REF!</v>
      </c>
      <c r="L4" s="35" t="e">
        <f>#REF!</f>
        <v>#REF!</v>
      </c>
      <c r="M4" s="33" t="e">
        <f>#REF!</f>
        <v>#REF!</v>
      </c>
      <c r="N4" s="33" t="e">
        <f t="shared" ref="N4:N21" si="2">M4</f>
        <v>#REF!</v>
      </c>
    </row>
    <row r="5" spans="2:16" x14ac:dyDescent="0.25">
      <c r="B5" s="2">
        <v>2003</v>
      </c>
      <c r="C5" s="33" t="e">
        <f>#REF!</f>
        <v>#REF!</v>
      </c>
      <c r="D5" s="33" t="e">
        <f>#REF!</f>
        <v>#REF!</v>
      </c>
      <c r="E5" s="33" t="e">
        <f>#REF!</f>
        <v>#REF!</v>
      </c>
      <c r="F5" s="33" t="e">
        <f>#REF!</f>
        <v>#REF!</v>
      </c>
      <c r="G5" s="33" t="e">
        <f t="shared" si="0"/>
        <v>#REF!</v>
      </c>
      <c r="H5" s="33" t="e">
        <f t="shared" si="1"/>
        <v>#REF!</v>
      </c>
      <c r="I5" s="36"/>
      <c r="J5" s="36"/>
      <c r="K5" s="35" t="e">
        <f>#REF!</f>
        <v>#REF!</v>
      </c>
      <c r="L5" s="35" t="e">
        <f>#REF!</f>
        <v>#REF!</v>
      </c>
      <c r="M5" s="33" t="e">
        <f>#REF!</f>
        <v>#REF!</v>
      </c>
      <c r="N5" s="33" t="e">
        <f t="shared" si="2"/>
        <v>#REF!</v>
      </c>
    </row>
    <row r="6" spans="2:16" x14ac:dyDescent="0.25">
      <c r="B6" s="2">
        <v>2004</v>
      </c>
      <c r="C6" s="33" t="e">
        <f>#REF!</f>
        <v>#REF!</v>
      </c>
      <c r="D6" s="33" t="e">
        <f>#REF!</f>
        <v>#REF!</v>
      </c>
      <c r="E6" s="33" t="e">
        <f>#REF!</f>
        <v>#REF!</v>
      </c>
      <c r="F6" s="33" t="e">
        <f>#REF!</f>
        <v>#REF!</v>
      </c>
      <c r="G6" s="33" t="e">
        <f t="shared" si="0"/>
        <v>#REF!</v>
      </c>
      <c r="H6" s="33" t="e">
        <f t="shared" si="1"/>
        <v>#REF!</v>
      </c>
      <c r="I6" s="36"/>
      <c r="J6" s="36"/>
      <c r="K6" s="35" t="e">
        <f>#REF!</f>
        <v>#REF!</v>
      </c>
      <c r="L6" s="35" t="e">
        <f>#REF!</f>
        <v>#REF!</v>
      </c>
      <c r="M6" s="33" t="e">
        <f>#REF!</f>
        <v>#REF!</v>
      </c>
      <c r="N6" s="33" t="e">
        <f t="shared" si="2"/>
        <v>#REF!</v>
      </c>
    </row>
    <row r="7" spans="2:16" x14ac:dyDescent="0.25">
      <c r="B7" s="2">
        <v>2005</v>
      </c>
      <c r="C7" s="33" t="e">
        <f>#REF!</f>
        <v>#REF!</v>
      </c>
      <c r="D7" s="33" t="e">
        <f>#REF!</f>
        <v>#REF!</v>
      </c>
      <c r="E7" s="33" t="e">
        <f>#REF!</f>
        <v>#REF!</v>
      </c>
      <c r="F7" s="33" t="e">
        <f>#REF!</f>
        <v>#REF!</v>
      </c>
      <c r="G7" s="33" t="e">
        <f t="shared" si="0"/>
        <v>#REF!</v>
      </c>
      <c r="H7" s="33" t="e">
        <f t="shared" si="1"/>
        <v>#REF!</v>
      </c>
      <c r="I7" s="36"/>
      <c r="J7" s="36"/>
      <c r="K7" s="35" t="e">
        <f>#REF!</f>
        <v>#REF!</v>
      </c>
      <c r="L7" s="35" t="e">
        <f>#REF!</f>
        <v>#REF!</v>
      </c>
      <c r="M7" s="33" t="e">
        <f>#REF!</f>
        <v>#REF!</v>
      </c>
      <c r="N7" s="33" t="e">
        <f t="shared" si="2"/>
        <v>#REF!</v>
      </c>
    </row>
    <row r="8" spans="2:16" x14ac:dyDescent="0.25">
      <c r="B8" s="2">
        <v>2006</v>
      </c>
      <c r="C8" s="33" t="e">
        <f>#REF!</f>
        <v>#REF!</v>
      </c>
      <c r="D8" s="33" t="e">
        <f>#REF!</f>
        <v>#REF!</v>
      </c>
      <c r="E8" s="33" t="e">
        <f>#REF!</f>
        <v>#REF!</v>
      </c>
      <c r="F8" s="33" t="e">
        <f>#REF!</f>
        <v>#REF!</v>
      </c>
      <c r="G8" s="33" t="e">
        <f t="shared" si="0"/>
        <v>#REF!</v>
      </c>
      <c r="H8" s="33" t="e">
        <f t="shared" si="1"/>
        <v>#REF!</v>
      </c>
      <c r="I8" s="33" t="e">
        <f>#REF!</f>
        <v>#REF!</v>
      </c>
      <c r="J8" s="33" t="e">
        <f>I8</f>
        <v>#REF!</v>
      </c>
      <c r="K8" s="35" t="e">
        <f>#REF!</f>
        <v>#REF!</v>
      </c>
      <c r="L8" s="35" t="e">
        <f>#REF!</f>
        <v>#REF!</v>
      </c>
      <c r="M8" s="33" t="e">
        <f>#REF!</f>
        <v>#REF!</v>
      </c>
      <c r="N8" s="33" t="e">
        <f t="shared" si="2"/>
        <v>#REF!</v>
      </c>
      <c r="O8" s="4" t="e">
        <f>#REF!</f>
        <v>#REF!</v>
      </c>
      <c r="P8" s="4" t="e">
        <f>#REF!</f>
        <v>#REF!</v>
      </c>
    </row>
    <row r="9" spans="2:16" x14ac:dyDescent="0.25">
      <c r="B9" s="2">
        <v>2007</v>
      </c>
      <c r="C9" s="33" t="e">
        <f>#REF!</f>
        <v>#REF!</v>
      </c>
      <c r="D9" s="33" t="e">
        <f>#REF!</f>
        <v>#REF!</v>
      </c>
      <c r="E9" s="33" t="e">
        <f>#REF!</f>
        <v>#REF!</v>
      </c>
      <c r="F9" s="33" t="e">
        <f>#REF!</f>
        <v>#REF!</v>
      </c>
      <c r="G9" s="33" t="e">
        <f t="shared" si="0"/>
        <v>#REF!</v>
      </c>
      <c r="H9" s="33" t="e">
        <f t="shared" si="1"/>
        <v>#REF!</v>
      </c>
      <c r="I9" s="33" t="e">
        <f>#REF!</f>
        <v>#REF!</v>
      </c>
      <c r="J9" s="33" t="e">
        <f>I9</f>
        <v>#REF!</v>
      </c>
      <c r="K9" s="35" t="e">
        <f>#REF!</f>
        <v>#REF!</v>
      </c>
      <c r="L9" s="35" t="e">
        <f>#REF!</f>
        <v>#REF!</v>
      </c>
      <c r="M9" s="33" t="e">
        <f>#REF!</f>
        <v>#REF!</v>
      </c>
      <c r="N9" s="33" t="e">
        <f t="shared" si="2"/>
        <v>#REF!</v>
      </c>
      <c r="O9" s="4" t="e">
        <f>#REF!</f>
        <v>#REF!</v>
      </c>
      <c r="P9" s="4" t="e">
        <f>#REF!</f>
        <v>#REF!</v>
      </c>
    </row>
    <row r="10" spans="2:16" x14ac:dyDescent="0.25">
      <c r="B10" s="2">
        <v>2008</v>
      </c>
      <c r="C10" s="33" t="e">
        <f>#REF!</f>
        <v>#REF!</v>
      </c>
      <c r="D10" s="33" t="e">
        <f>#REF!</f>
        <v>#REF!</v>
      </c>
      <c r="E10" s="33" t="e">
        <f>#REF!</f>
        <v>#REF!</v>
      </c>
      <c r="F10" s="33" t="e">
        <f>#REF!</f>
        <v>#REF!</v>
      </c>
      <c r="G10" s="33" t="e">
        <f t="shared" si="0"/>
        <v>#REF!</v>
      </c>
      <c r="H10" s="33" t="e">
        <f t="shared" si="1"/>
        <v>#REF!</v>
      </c>
      <c r="I10" s="33" t="e">
        <f>#REF!</f>
        <v>#REF!</v>
      </c>
      <c r="J10" s="33" t="e">
        <f t="shared" ref="J10:J21" si="3">I10</f>
        <v>#REF!</v>
      </c>
      <c r="K10" s="35" t="e">
        <f>#REF!</f>
        <v>#REF!</v>
      </c>
      <c r="L10" s="35" t="e">
        <f>#REF!</f>
        <v>#REF!</v>
      </c>
      <c r="M10" s="33" t="e">
        <f>#REF!</f>
        <v>#REF!</v>
      </c>
      <c r="N10" s="33" t="e">
        <f t="shared" si="2"/>
        <v>#REF!</v>
      </c>
      <c r="O10" s="4" t="e">
        <f>#REF!</f>
        <v>#REF!</v>
      </c>
      <c r="P10" s="4" t="e">
        <f>#REF!</f>
        <v>#REF!</v>
      </c>
    </row>
    <row r="11" spans="2:16" x14ac:dyDescent="0.25">
      <c r="B11" s="2">
        <v>2009</v>
      </c>
      <c r="C11" s="33" t="e">
        <f>#REF!</f>
        <v>#REF!</v>
      </c>
      <c r="D11" s="33" t="e">
        <f>#REF!</f>
        <v>#REF!</v>
      </c>
      <c r="E11" s="33" t="e">
        <f>#REF!</f>
        <v>#REF!</v>
      </c>
      <c r="F11" s="33" t="e">
        <f>#REF!</f>
        <v>#REF!</v>
      </c>
      <c r="G11" s="33" t="e">
        <f t="shared" si="0"/>
        <v>#REF!</v>
      </c>
      <c r="H11" s="33" t="e">
        <f t="shared" si="1"/>
        <v>#REF!</v>
      </c>
      <c r="I11" s="33" t="e">
        <f>#REF!</f>
        <v>#REF!</v>
      </c>
      <c r="J11" s="33" t="e">
        <f t="shared" si="3"/>
        <v>#REF!</v>
      </c>
      <c r="K11" s="35" t="e">
        <f>#REF!</f>
        <v>#REF!</v>
      </c>
      <c r="L11" s="35" t="e">
        <f>#REF!</f>
        <v>#REF!</v>
      </c>
      <c r="M11" s="33" t="e">
        <f>#REF!</f>
        <v>#REF!</v>
      </c>
      <c r="N11" s="33" t="e">
        <f t="shared" si="2"/>
        <v>#REF!</v>
      </c>
      <c r="O11" s="4" t="e">
        <f>#REF!</f>
        <v>#REF!</v>
      </c>
      <c r="P11" s="4" t="e">
        <f>#REF!</f>
        <v>#REF!</v>
      </c>
    </row>
    <row r="12" spans="2:16" x14ac:dyDescent="0.25">
      <c r="B12" s="2">
        <v>2010</v>
      </c>
      <c r="C12" s="33" t="e">
        <f>#REF!</f>
        <v>#REF!</v>
      </c>
      <c r="D12" s="33" t="e">
        <f>#REF!</f>
        <v>#REF!</v>
      </c>
      <c r="E12" s="33" t="e">
        <f>#REF!</f>
        <v>#REF!</v>
      </c>
      <c r="F12" s="33" t="e">
        <f>#REF!</f>
        <v>#REF!</v>
      </c>
      <c r="G12" s="33" t="e">
        <f t="shared" si="0"/>
        <v>#REF!</v>
      </c>
      <c r="H12" s="33" t="e">
        <f t="shared" si="1"/>
        <v>#REF!</v>
      </c>
      <c r="I12" s="33" t="e">
        <f>#REF!</f>
        <v>#REF!</v>
      </c>
      <c r="J12" s="33" t="e">
        <f t="shared" si="3"/>
        <v>#REF!</v>
      </c>
      <c r="K12" s="35" t="e">
        <f>#REF!</f>
        <v>#REF!</v>
      </c>
      <c r="L12" s="35" t="e">
        <f>#REF!</f>
        <v>#REF!</v>
      </c>
      <c r="M12" s="33" t="e">
        <f>#REF!</f>
        <v>#REF!</v>
      </c>
      <c r="N12" s="33" t="e">
        <f t="shared" si="2"/>
        <v>#REF!</v>
      </c>
      <c r="O12" s="4" t="e">
        <f>#REF!</f>
        <v>#REF!</v>
      </c>
      <c r="P12" s="4" t="e">
        <f>#REF!</f>
        <v>#REF!</v>
      </c>
    </row>
    <row r="13" spans="2:16" x14ac:dyDescent="0.25">
      <c r="B13" s="2">
        <v>2011</v>
      </c>
      <c r="C13" s="33" t="e">
        <f>#REF!</f>
        <v>#REF!</v>
      </c>
      <c r="D13" s="33" t="e">
        <f>#REF!</f>
        <v>#REF!</v>
      </c>
      <c r="E13" s="33" t="e">
        <f>#REF!</f>
        <v>#REF!</v>
      </c>
      <c r="F13" s="33" t="e">
        <f>#REF!</f>
        <v>#REF!</v>
      </c>
      <c r="G13" s="33" t="e">
        <f t="shared" si="0"/>
        <v>#REF!</v>
      </c>
      <c r="H13" s="33" t="e">
        <f t="shared" si="1"/>
        <v>#REF!</v>
      </c>
      <c r="I13" s="33" t="e">
        <f>#REF!</f>
        <v>#REF!</v>
      </c>
      <c r="J13" s="33" t="e">
        <f t="shared" si="3"/>
        <v>#REF!</v>
      </c>
      <c r="K13" s="35" t="e">
        <f>#REF!</f>
        <v>#REF!</v>
      </c>
      <c r="L13" s="35" t="e">
        <f>#REF!</f>
        <v>#REF!</v>
      </c>
      <c r="M13" s="33" t="e">
        <f>#REF!</f>
        <v>#REF!</v>
      </c>
      <c r="N13" s="33" t="e">
        <f t="shared" si="2"/>
        <v>#REF!</v>
      </c>
      <c r="O13" s="4" t="e">
        <f>#REF!</f>
        <v>#REF!</v>
      </c>
      <c r="P13" s="4" t="e">
        <f>#REF!</f>
        <v>#REF!</v>
      </c>
    </row>
    <row r="14" spans="2:16" x14ac:dyDescent="0.25">
      <c r="B14" s="2">
        <v>2012</v>
      </c>
      <c r="C14" s="33" t="e">
        <f>#REF!</f>
        <v>#REF!</v>
      </c>
      <c r="D14" s="33" t="e">
        <f>#REF!</f>
        <v>#REF!</v>
      </c>
      <c r="E14" s="33" t="e">
        <f>#REF!</f>
        <v>#REF!</v>
      </c>
      <c r="F14" s="33" t="e">
        <f>#REF!</f>
        <v>#REF!</v>
      </c>
      <c r="G14" s="33" t="e">
        <f t="shared" si="0"/>
        <v>#REF!</v>
      </c>
      <c r="H14" s="33" t="e">
        <f t="shared" si="1"/>
        <v>#REF!</v>
      </c>
      <c r="I14" s="33" t="e">
        <f>#REF!</f>
        <v>#REF!</v>
      </c>
      <c r="J14" s="33" t="e">
        <f t="shared" si="3"/>
        <v>#REF!</v>
      </c>
      <c r="K14" s="35" t="e">
        <f>#REF!</f>
        <v>#REF!</v>
      </c>
      <c r="L14" s="35" t="e">
        <f>#REF!</f>
        <v>#REF!</v>
      </c>
      <c r="M14" s="33" t="e">
        <f>#REF!</f>
        <v>#REF!</v>
      </c>
      <c r="N14" s="33" t="e">
        <f t="shared" si="2"/>
        <v>#REF!</v>
      </c>
      <c r="O14" s="4" t="e">
        <f>#REF!</f>
        <v>#REF!</v>
      </c>
      <c r="P14" s="4" t="e">
        <f>#REF!</f>
        <v>#REF!</v>
      </c>
    </row>
    <row r="15" spans="2:16" x14ac:dyDescent="0.25">
      <c r="B15" s="2">
        <v>2013</v>
      </c>
      <c r="C15" s="33" t="e">
        <f>#REF!</f>
        <v>#REF!</v>
      </c>
      <c r="D15" s="33" t="e">
        <f>#REF!</f>
        <v>#REF!</v>
      </c>
      <c r="E15" s="33" t="e">
        <f>#REF!</f>
        <v>#REF!</v>
      </c>
      <c r="F15" s="33" t="e">
        <f>#REF!</f>
        <v>#REF!</v>
      </c>
      <c r="G15" s="33" t="e">
        <f t="shared" si="0"/>
        <v>#REF!</v>
      </c>
      <c r="H15" s="33" t="e">
        <f t="shared" si="1"/>
        <v>#REF!</v>
      </c>
      <c r="I15" s="33" t="e">
        <f>#REF!</f>
        <v>#REF!</v>
      </c>
      <c r="J15" s="33" t="e">
        <f t="shared" si="3"/>
        <v>#REF!</v>
      </c>
      <c r="K15" s="35" t="e">
        <f>#REF!</f>
        <v>#REF!</v>
      </c>
      <c r="L15" s="35" t="e">
        <f>#REF!</f>
        <v>#REF!</v>
      </c>
      <c r="M15" s="33" t="e">
        <f>#REF!</f>
        <v>#REF!</v>
      </c>
      <c r="N15" s="33" t="e">
        <f t="shared" si="2"/>
        <v>#REF!</v>
      </c>
      <c r="O15" s="4" t="e">
        <f>#REF!</f>
        <v>#REF!</v>
      </c>
      <c r="P15" s="4" t="e">
        <f>#REF!</f>
        <v>#REF!</v>
      </c>
    </row>
    <row r="16" spans="2:16" x14ac:dyDescent="0.25">
      <c r="B16" s="2">
        <v>2014</v>
      </c>
      <c r="C16" s="33" t="e">
        <f>#REF!</f>
        <v>#REF!</v>
      </c>
      <c r="D16" s="33" t="e">
        <f>#REF!</f>
        <v>#REF!</v>
      </c>
      <c r="E16" s="33" t="e">
        <f>#REF!</f>
        <v>#REF!</v>
      </c>
      <c r="F16" s="33" t="e">
        <f>#REF!</f>
        <v>#REF!</v>
      </c>
      <c r="G16" s="33" t="e">
        <f t="shared" si="0"/>
        <v>#REF!</v>
      </c>
      <c r="H16" s="33" t="e">
        <f t="shared" si="1"/>
        <v>#REF!</v>
      </c>
      <c r="I16" s="33" t="e">
        <f>#REF!</f>
        <v>#REF!</v>
      </c>
      <c r="J16" s="33" t="e">
        <f t="shared" si="3"/>
        <v>#REF!</v>
      </c>
      <c r="K16" s="35" t="e">
        <f>#REF!</f>
        <v>#REF!</v>
      </c>
      <c r="L16" s="35" t="e">
        <f>#REF!</f>
        <v>#REF!</v>
      </c>
      <c r="M16" s="33" t="e">
        <f>#REF!</f>
        <v>#REF!</v>
      </c>
      <c r="N16" s="33" t="e">
        <f t="shared" si="2"/>
        <v>#REF!</v>
      </c>
      <c r="O16" s="4" t="e">
        <f>#REF!</f>
        <v>#REF!</v>
      </c>
      <c r="P16" s="4" t="e">
        <f>#REF!</f>
        <v>#REF!</v>
      </c>
    </row>
    <row r="17" spans="2:16" x14ac:dyDescent="0.25">
      <c r="B17" s="2">
        <v>2015</v>
      </c>
      <c r="C17" s="33" t="e">
        <f>#REF!</f>
        <v>#REF!</v>
      </c>
      <c r="D17" s="33" t="e">
        <f>#REF!</f>
        <v>#REF!</v>
      </c>
      <c r="E17" s="33" t="e">
        <f>#REF!</f>
        <v>#REF!</v>
      </c>
      <c r="F17" s="33" t="e">
        <f>#REF!</f>
        <v>#REF!</v>
      </c>
      <c r="G17" s="33" t="e">
        <f t="shared" si="0"/>
        <v>#REF!</v>
      </c>
      <c r="H17" s="33" t="e">
        <f t="shared" si="1"/>
        <v>#REF!</v>
      </c>
      <c r="I17" s="33" t="e">
        <f>#REF!</f>
        <v>#REF!</v>
      </c>
      <c r="J17" s="33" t="e">
        <f t="shared" si="3"/>
        <v>#REF!</v>
      </c>
      <c r="K17" s="35" t="e">
        <f>#REF!</f>
        <v>#REF!</v>
      </c>
      <c r="L17" s="35" t="e">
        <f>#REF!</f>
        <v>#REF!</v>
      </c>
      <c r="M17" s="33" t="e">
        <f>#REF!</f>
        <v>#REF!</v>
      </c>
      <c r="N17" s="33" t="e">
        <f t="shared" si="2"/>
        <v>#REF!</v>
      </c>
      <c r="O17" s="4" t="e">
        <f>#REF!</f>
        <v>#REF!</v>
      </c>
      <c r="P17" s="4" t="e">
        <f>#REF!</f>
        <v>#REF!</v>
      </c>
    </row>
    <row r="18" spans="2:16" x14ac:dyDescent="0.25">
      <c r="B18" s="2">
        <v>2016</v>
      </c>
      <c r="C18" s="33" t="e">
        <f>#REF!</f>
        <v>#REF!</v>
      </c>
      <c r="D18" s="33" t="e">
        <f>#REF!</f>
        <v>#REF!</v>
      </c>
      <c r="E18" s="33" t="e">
        <f>#REF!</f>
        <v>#REF!</v>
      </c>
      <c r="F18" s="33" t="e">
        <f>#REF!</f>
        <v>#REF!</v>
      </c>
      <c r="G18" s="33" t="e">
        <f t="shared" si="0"/>
        <v>#REF!</v>
      </c>
      <c r="H18" s="33" t="e">
        <f t="shared" si="1"/>
        <v>#REF!</v>
      </c>
      <c r="I18" s="33" t="e">
        <f>#REF!</f>
        <v>#REF!</v>
      </c>
      <c r="J18" s="33" t="e">
        <f t="shared" si="3"/>
        <v>#REF!</v>
      </c>
      <c r="K18" s="35" t="e">
        <f>#REF!</f>
        <v>#REF!</v>
      </c>
      <c r="L18" s="35" t="e">
        <f>#REF!</f>
        <v>#REF!</v>
      </c>
      <c r="M18" s="33" t="e">
        <f>#REF!</f>
        <v>#REF!</v>
      </c>
      <c r="N18" s="33" t="e">
        <f t="shared" si="2"/>
        <v>#REF!</v>
      </c>
      <c r="O18" s="4" t="e">
        <f>#REF!</f>
        <v>#REF!</v>
      </c>
      <c r="P18" s="4" t="e">
        <f>#REF!</f>
        <v>#REF!</v>
      </c>
    </row>
    <row r="19" spans="2:16" x14ac:dyDescent="0.25">
      <c r="B19" s="2">
        <v>2017</v>
      </c>
      <c r="C19" s="33" t="e">
        <f>#REF!</f>
        <v>#REF!</v>
      </c>
      <c r="D19" s="33" t="e">
        <f>#REF!</f>
        <v>#REF!</v>
      </c>
      <c r="E19" s="33" t="e">
        <f>#REF!</f>
        <v>#REF!</v>
      </c>
      <c r="F19" s="33" t="e">
        <f>#REF!</f>
        <v>#REF!</v>
      </c>
      <c r="G19" s="33" t="e">
        <f t="shared" si="0"/>
        <v>#REF!</v>
      </c>
      <c r="H19" s="33" t="e">
        <f t="shared" si="1"/>
        <v>#REF!</v>
      </c>
      <c r="I19" s="33" t="e">
        <f>#REF!</f>
        <v>#REF!</v>
      </c>
      <c r="J19" s="33" t="e">
        <f t="shared" si="3"/>
        <v>#REF!</v>
      </c>
      <c r="K19" s="35" t="e">
        <f>#REF!</f>
        <v>#REF!</v>
      </c>
      <c r="L19" s="35" t="e">
        <f>#REF!</f>
        <v>#REF!</v>
      </c>
      <c r="M19" s="33" t="e">
        <f>#REF!</f>
        <v>#REF!</v>
      </c>
      <c r="N19" s="33" t="e">
        <f t="shared" si="2"/>
        <v>#REF!</v>
      </c>
      <c r="O19" s="4" t="e">
        <f>#REF!</f>
        <v>#REF!</v>
      </c>
      <c r="P19" s="4" t="e">
        <f>#REF!</f>
        <v>#REF!</v>
      </c>
    </row>
    <row r="20" spans="2:16" x14ac:dyDescent="0.25">
      <c r="B20" s="2">
        <v>2018</v>
      </c>
      <c r="C20" s="33" t="e">
        <f>#REF!</f>
        <v>#REF!</v>
      </c>
      <c r="D20" s="33" t="e">
        <f>#REF!</f>
        <v>#REF!</v>
      </c>
      <c r="E20" s="33" t="e">
        <f>#REF!</f>
        <v>#REF!</v>
      </c>
      <c r="F20" s="33" t="e">
        <f>#REF!</f>
        <v>#REF!</v>
      </c>
      <c r="G20" s="33" t="e">
        <f t="shared" si="0"/>
        <v>#REF!</v>
      </c>
      <c r="H20" s="33" t="e">
        <f t="shared" si="1"/>
        <v>#REF!</v>
      </c>
      <c r="I20" s="33" t="e">
        <f>#REF!</f>
        <v>#REF!</v>
      </c>
      <c r="J20" s="33" t="e">
        <f t="shared" si="3"/>
        <v>#REF!</v>
      </c>
      <c r="K20" s="35" t="e">
        <f>#REF!</f>
        <v>#REF!</v>
      </c>
      <c r="L20" s="35" t="e">
        <f>#REF!</f>
        <v>#REF!</v>
      </c>
      <c r="M20" s="33" t="e">
        <f>#REF!</f>
        <v>#REF!</v>
      </c>
      <c r="N20" s="33" t="e">
        <f t="shared" si="2"/>
        <v>#REF!</v>
      </c>
      <c r="O20" s="4" t="e">
        <f>#REF!</f>
        <v>#REF!</v>
      </c>
      <c r="P20" s="4" t="e">
        <f>#REF!</f>
        <v>#REF!</v>
      </c>
    </row>
    <row r="21" spans="2:16" x14ac:dyDescent="0.25">
      <c r="B21" s="2">
        <v>2019</v>
      </c>
      <c r="C21" s="33" t="e">
        <f>#REF!</f>
        <v>#REF!</v>
      </c>
      <c r="D21" s="33" t="e">
        <f>#REF!</f>
        <v>#REF!</v>
      </c>
      <c r="E21" s="33" t="e">
        <f>#REF!</f>
        <v>#REF!</v>
      </c>
      <c r="F21" s="33" t="e">
        <f>#REF!</f>
        <v>#REF!</v>
      </c>
      <c r="G21" s="33" t="e">
        <f t="shared" si="0"/>
        <v>#REF!</v>
      </c>
      <c r="H21" s="33" t="e">
        <f t="shared" si="1"/>
        <v>#REF!</v>
      </c>
      <c r="I21" s="33" t="e">
        <f>#REF!</f>
        <v>#REF!</v>
      </c>
      <c r="J21" s="33" t="e">
        <f t="shared" si="3"/>
        <v>#REF!</v>
      </c>
      <c r="K21" s="35" t="e">
        <f>#REF!</f>
        <v>#REF!</v>
      </c>
      <c r="L21" s="35" t="e">
        <f>#REF!</f>
        <v>#REF!</v>
      </c>
      <c r="M21" s="33" t="e">
        <f>#REF!</f>
        <v>#REF!</v>
      </c>
      <c r="N21" s="33" t="e">
        <f t="shared" si="2"/>
        <v>#REF!</v>
      </c>
      <c r="O21" s="4" t="e">
        <f>#REF!</f>
        <v>#REF!</v>
      </c>
      <c r="P21" s="4" t="e">
        <f>#REF!</f>
        <v>#REF!</v>
      </c>
    </row>
    <row r="22" spans="2:16" x14ac:dyDescent="0.25">
      <c r="B22" s="2">
        <v>2020</v>
      </c>
      <c r="C22" s="33" t="e">
        <f>#REF!</f>
        <v>#REF!</v>
      </c>
      <c r="D22" s="33" t="e">
        <f>#REF!</f>
        <v>#REF!</v>
      </c>
      <c r="E22" s="33" t="e">
        <f>#REF!</f>
        <v>#REF!</v>
      </c>
      <c r="F22" s="33" t="e">
        <f>#REF!</f>
        <v>#REF!</v>
      </c>
      <c r="G22" s="33" t="e">
        <f t="shared" si="0"/>
        <v>#REF!</v>
      </c>
      <c r="H22" s="33" t="e">
        <f t="shared" si="1"/>
        <v>#REF!</v>
      </c>
      <c r="I22" s="33" t="e">
        <f>#REF!</f>
        <v>#REF!</v>
      </c>
      <c r="J22" s="33" t="e">
        <f>#REF!</f>
        <v>#REF!</v>
      </c>
      <c r="K22" s="35" t="e">
        <f>#REF!</f>
        <v>#REF!</v>
      </c>
      <c r="L22" s="35" t="e">
        <f>#REF!</f>
        <v>#REF!</v>
      </c>
      <c r="M22" s="33" t="e">
        <f>#REF!</f>
        <v>#REF!</v>
      </c>
      <c r="N22" s="33" t="e">
        <f>#REF!</f>
        <v>#REF!</v>
      </c>
      <c r="O22" s="4" t="e">
        <f>#REF!</f>
        <v>#REF!</v>
      </c>
      <c r="P22" s="4" t="e">
        <f>#REF!</f>
        <v>#REF!</v>
      </c>
    </row>
    <row r="24" spans="2:16" x14ac:dyDescent="0.25">
      <c r="B24" s="58" t="s">
        <v>37</v>
      </c>
      <c r="C24" t="s">
        <v>97</v>
      </c>
      <c r="D24" t="s">
        <v>102</v>
      </c>
      <c r="E24" t="s">
        <v>101</v>
      </c>
      <c r="F24" t="s">
        <v>98</v>
      </c>
      <c r="G24" t="s">
        <v>100</v>
      </c>
      <c r="H24" t="s">
        <v>99</v>
      </c>
    </row>
    <row r="25" spans="2:16" x14ac:dyDescent="0.25">
      <c r="B25" s="59">
        <v>2001</v>
      </c>
      <c r="C25" s="60">
        <v>-9616.70100000003</v>
      </c>
      <c r="D25" s="60"/>
      <c r="E25" s="60"/>
      <c r="F25" s="60">
        <v>-9633.7265587211878</v>
      </c>
      <c r="G25" s="60"/>
      <c r="H25" s="60"/>
    </row>
    <row r="26" spans="2:16" x14ac:dyDescent="0.25">
      <c r="B26" s="59">
        <v>2002</v>
      </c>
      <c r="C26" s="60">
        <v>-7632.9089999999851</v>
      </c>
      <c r="D26" s="60"/>
      <c r="E26" s="60"/>
      <c r="F26" s="60">
        <v>-7728.0694739206228</v>
      </c>
      <c r="G26" s="60"/>
      <c r="H26" s="60"/>
    </row>
    <row r="27" spans="2:16" x14ac:dyDescent="0.25">
      <c r="B27" s="59">
        <v>2003</v>
      </c>
      <c r="C27" s="60">
        <v>-5779.4080000000249</v>
      </c>
      <c r="D27" s="60"/>
      <c r="E27" s="60"/>
      <c r="F27" s="60">
        <v>-5843.5771458113741</v>
      </c>
      <c r="G27" s="60"/>
      <c r="H27" s="60"/>
    </row>
    <row r="28" spans="2:16" x14ac:dyDescent="0.25">
      <c r="B28" s="59">
        <v>2004</v>
      </c>
      <c r="C28" s="60">
        <v>-8811.0970000000671</v>
      </c>
      <c r="D28" s="60"/>
      <c r="E28" s="60"/>
      <c r="F28" s="60">
        <v>-8312.2767728287145</v>
      </c>
      <c r="G28" s="60"/>
      <c r="H28" s="60"/>
    </row>
    <row r="29" spans="2:16" x14ac:dyDescent="0.25">
      <c r="B29" s="59">
        <v>2005</v>
      </c>
      <c r="C29" s="60">
        <v>-7586.570000000007</v>
      </c>
      <c r="D29" s="60"/>
      <c r="E29" s="60"/>
      <c r="F29" s="60">
        <v>-7561.4237521098403</v>
      </c>
      <c r="G29" s="60"/>
      <c r="H29" s="60"/>
    </row>
    <row r="30" spans="2:16" x14ac:dyDescent="0.25">
      <c r="B30" s="59">
        <v>2006</v>
      </c>
      <c r="C30" s="60">
        <v>-6133.2079999999551</v>
      </c>
      <c r="D30" s="60">
        <v>2.7888217603456278E-2</v>
      </c>
      <c r="E30" s="60">
        <v>2.8549723399156512E-2</v>
      </c>
      <c r="F30" s="60">
        <v>-6106.2540666426648</v>
      </c>
      <c r="G30" s="60">
        <v>-3551.5</v>
      </c>
      <c r="H30" s="60">
        <v>-3551.5</v>
      </c>
    </row>
    <row r="31" spans="2:16" x14ac:dyDescent="0.25">
      <c r="B31" s="59">
        <v>2007</v>
      </c>
      <c r="C31" s="60">
        <v>-10073.737000000023</v>
      </c>
      <c r="D31" s="60">
        <v>1.9225222184450219E-2</v>
      </c>
      <c r="E31" s="60">
        <v>1.8761763783879726E-2</v>
      </c>
      <c r="F31" s="60">
        <v>-10331.906002806616</v>
      </c>
      <c r="G31" s="60">
        <v>-9898</v>
      </c>
      <c r="H31" s="60">
        <v>-9898</v>
      </c>
    </row>
    <row r="32" spans="2:16" x14ac:dyDescent="0.25">
      <c r="B32" s="59">
        <v>2008</v>
      </c>
      <c r="C32" s="60">
        <v>-17260.656000000075</v>
      </c>
      <c r="D32" s="60">
        <v>1.9651486700054122E-3</v>
      </c>
      <c r="E32" s="60">
        <v>-1.3657980103006784E-3</v>
      </c>
      <c r="F32" s="60">
        <v>-16539.882699104375</v>
      </c>
      <c r="G32" s="60">
        <v>-16804.5</v>
      </c>
      <c r="H32" s="60">
        <v>-16804.5</v>
      </c>
    </row>
    <row r="33" spans="2:8" x14ac:dyDescent="0.25">
      <c r="B33" s="59">
        <v>2009</v>
      </c>
      <c r="C33" s="60">
        <v>-4681.4219999999914</v>
      </c>
      <c r="D33" s="60">
        <v>-2.6441017182012416E-2</v>
      </c>
      <c r="E33" s="60">
        <v>-2.5367585861620134E-2</v>
      </c>
      <c r="F33" s="60">
        <v>-5624.3976681028435</v>
      </c>
      <c r="G33" s="60">
        <v>-7794.9000000000015</v>
      </c>
      <c r="H33" s="60">
        <v>-7794.9000000000015</v>
      </c>
    </row>
    <row r="34" spans="2:8" x14ac:dyDescent="0.25">
      <c r="B34" s="59">
        <v>2010</v>
      </c>
      <c r="C34" s="60">
        <v>-3008.6730000000098</v>
      </c>
      <c r="D34" s="60">
        <v>2.2809798595742503E-2</v>
      </c>
      <c r="E34" s="60">
        <v>2.5637681599429474E-2</v>
      </c>
      <c r="F34" s="60">
        <v>-2984.0432566765812</v>
      </c>
      <c r="G34" s="60">
        <v>-4871.6000000000004</v>
      </c>
      <c r="H34" s="60">
        <v>-4871.6000000000004</v>
      </c>
    </row>
    <row r="35" spans="2:8" x14ac:dyDescent="0.25">
      <c r="B35" s="59">
        <v>2011</v>
      </c>
      <c r="C35" s="60">
        <v>-1409.4900000000489</v>
      </c>
      <c r="D35" s="60">
        <v>1.6469956449551626E-2</v>
      </c>
      <c r="E35" s="60">
        <v>1.550833853487088E-2</v>
      </c>
      <c r="F35" s="60">
        <v>-1462.7577950601699</v>
      </c>
      <c r="G35" s="60">
        <v>-11898.1</v>
      </c>
      <c r="H35" s="60">
        <v>-11898.1</v>
      </c>
    </row>
    <row r="36" spans="2:8" x14ac:dyDescent="0.25">
      <c r="B36" s="59">
        <v>2012</v>
      </c>
      <c r="C36" s="60">
        <v>18.331000000005588</v>
      </c>
      <c r="D36" s="60">
        <v>2.2318234182026053E-2</v>
      </c>
      <c r="E36" s="60">
        <v>2.2495473950847611E-2</v>
      </c>
      <c r="F36" s="60">
        <v>-159.60276942088967</v>
      </c>
      <c r="G36" s="60">
        <v>-18651.900000000001</v>
      </c>
      <c r="H36" s="60">
        <v>-18651.900000000001</v>
      </c>
    </row>
    <row r="37" spans="2:8" x14ac:dyDescent="0.25">
      <c r="B37" s="59">
        <v>2013</v>
      </c>
      <c r="C37" s="60">
        <v>-1195.1170000000275</v>
      </c>
      <c r="D37" s="60">
        <v>1.7850574145658715E-2</v>
      </c>
      <c r="E37" s="60">
        <v>1.8420810140391763E-2</v>
      </c>
      <c r="F37" s="60">
        <v>-1565.6866323548602</v>
      </c>
      <c r="G37" s="60">
        <v>-31522.300000000003</v>
      </c>
      <c r="H37" s="60">
        <v>-31522.300000000003</v>
      </c>
    </row>
    <row r="38" spans="2:8" x14ac:dyDescent="0.25">
      <c r="B38" s="59">
        <v>2014</v>
      </c>
      <c r="C38" s="60">
        <v>-3070.704000000027</v>
      </c>
      <c r="D38" s="60">
        <v>2.4850676362559776E-2</v>
      </c>
      <c r="E38" s="60">
        <v>2.5259710005283598E-2</v>
      </c>
      <c r="F38" s="60">
        <v>-2514.4726205064217</v>
      </c>
      <c r="G38" s="60">
        <v>-25419</v>
      </c>
      <c r="H38" s="60">
        <v>-25419</v>
      </c>
    </row>
    <row r="39" spans="2:8" x14ac:dyDescent="0.25">
      <c r="B39" s="59">
        <v>2015</v>
      </c>
      <c r="C39" s="60">
        <v>-14683.930999999866</v>
      </c>
      <c r="D39" s="60">
        <v>2.9754313626322304E-2</v>
      </c>
      <c r="E39" s="60">
        <v>2.9080203537270588E-2</v>
      </c>
      <c r="F39" s="60">
        <v>-14295.938528867497</v>
      </c>
      <c r="G39" s="60">
        <v>-31010.699999999997</v>
      </c>
      <c r="H39" s="60">
        <v>-31010.699999999997</v>
      </c>
    </row>
    <row r="40" spans="2:8" x14ac:dyDescent="0.25">
      <c r="B40" s="59">
        <v>2016</v>
      </c>
      <c r="C40" s="60">
        <v>-13122.189999999944</v>
      </c>
      <c r="D40" s="60">
        <v>1.6528359359291978E-2</v>
      </c>
      <c r="E40" s="60">
        <v>1.6378393892969578E-2</v>
      </c>
      <c r="F40" s="60">
        <v>-13513.624776467099</v>
      </c>
      <c r="G40" s="60">
        <v>-24310.600000000002</v>
      </c>
      <c r="H40" s="60">
        <v>-24310.600000000002</v>
      </c>
    </row>
    <row r="41" spans="2:8" x14ac:dyDescent="0.25">
      <c r="B41" s="59">
        <v>2017</v>
      </c>
      <c r="C41" s="60">
        <v>-10962.012000000046</v>
      </c>
      <c r="D41" s="60">
        <v>2.3053783009209461E-2</v>
      </c>
      <c r="E41" s="60">
        <v>2.3697995978012143E-2</v>
      </c>
      <c r="F41" s="60">
        <v>-10955.620189071517</v>
      </c>
      <c r="G41" s="60">
        <v>-20494.7</v>
      </c>
      <c r="H41" s="60">
        <v>-20494.7</v>
      </c>
    </row>
    <row r="42" spans="2:8" x14ac:dyDescent="0.25">
      <c r="B42" s="59">
        <v>2018</v>
      </c>
      <c r="C42" s="60">
        <v>-13617.818000000087</v>
      </c>
      <c r="D42" s="60">
        <v>2.9291915524032541E-2</v>
      </c>
      <c r="E42" s="60">
        <v>2.9273269506766786E-2</v>
      </c>
      <c r="F42" s="60">
        <v>-13921.642269062402</v>
      </c>
      <c r="G42" s="60">
        <v>-23004</v>
      </c>
      <c r="H42" s="60">
        <v>-23004</v>
      </c>
    </row>
    <row r="43" spans="2:8" x14ac:dyDescent="0.25">
      <c r="B43" s="59">
        <v>2019</v>
      </c>
      <c r="C43" s="60">
        <v>5819.9890000000596</v>
      </c>
      <c r="D43" s="60">
        <v>2.085336909676383E-2</v>
      </c>
      <c r="E43" s="60">
        <v>2.3303837447403275E-2</v>
      </c>
      <c r="F43" s="60">
        <v>5105.9767204415984</v>
      </c>
      <c r="G43" s="60">
        <v>-2443.6999999999989</v>
      </c>
      <c r="H43" s="60">
        <v>-2443.6999999999989</v>
      </c>
    </row>
    <row r="44" spans="2:8" x14ac:dyDescent="0.25">
      <c r="B44" s="59">
        <v>2020</v>
      </c>
      <c r="C44" s="60">
        <v>-3901.5985370598501</v>
      </c>
      <c r="D44" s="60">
        <v>1.379524145073785E-2</v>
      </c>
      <c r="E44" s="60">
        <v>2.24010042347218E-2</v>
      </c>
      <c r="F44" s="60">
        <v>-3901.5985370598501</v>
      </c>
      <c r="G44" s="60">
        <v>2294.2366457208068</v>
      </c>
      <c r="H44" s="60">
        <v>-18722.634115735182</v>
      </c>
    </row>
    <row r="45" spans="2:8" x14ac:dyDescent="0.25">
      <c r="B45" s="59" t="s">
        <v>38</v>
      </c>
      <c r="C45" s="60">
        <v>-136708.92153706</v>
      </c>
      <c r="D45" s="60">
        <v>0.26021379307779613</v>
      </c>
      <c r="E45" s="60">
        <v>0.27203482213908292</v>
      </c>
      <c r="F45" s="60">
        <v>-137850.52479415393</v>
      </c>
      <c r="G45" s="60">
        <v>-229381.26335427922</v>
      </c>
      <c r="H45" s="60">
        <v>-250398.13411573521</v>
      </c>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200303</vt:lpstr>
      <vt:lpstr>200317</vt:lpstr>
      <vt:lpstr>Sector Real</vt:lpstr>
      <vt:lpstr>Financieras</vt:lpstr>
      <vt:lpstr>SECT EXT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Irais Reyes Sánchez</dc:creator>
  <cp:lastModifiedBy>Juan Antonio Manjarrez</cp:lastModifiedBy>
  <cp:lastPrinted>2020-03-25T00:24:09Z</cp:lastPrinted>
  <dcterms:created xsi:type="dcterms:W3CDTF">2020-02-27T15:54:11Z</dcterms:created>
  <dcterms:modified xsi:type="dcterms:W3CDTF">2020-03-27T21:56:50Z</dcterms:modified>
</cp:coreProperties>
</file>